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sfkcz-my.sharepoint.com/personal/tereza_tylova_fondkinematografie_cz/Documents/Plocha/Jednání Rady KMG/duben/"/>
    </mc:Choice>
  </mc:AlternateContent>
  <xr:revisionPtr revIDLastSave="26" documentId="13_ncr:1_{C61C6CD4-3D95-3445-8C0F-4275128332BB}" xr6:coauthVersionLast="47" xr6:coauthVersionMax="47" xr10:uidLastSave="{FC962747-FAE1-4B67-9B8F-9260656F4D20}"/>
  <bookViews>
    <workbookView xWindow="-110" yWindow="-110" windowWidth="19420" windowHeight="11500" activeTab="1" xr2:uid="{00000000-000D-0000-FFFF-FFFF00000000}"/>
  </bookViews>
  <sheets>
    <sheet name="výroba minority" sheetId="2" r:id="rId1"/>
    <sheet name="JS" sheetId="10" r:id="rId2"/>
    <sheet name="LO" sheetId="11" r:id="rId3"/>
    <sheet name="LW" sheetId="12" r:id="rId4"/>
    <sheet name="PBa" sheetId="13" r:id="rId5"/>
    <sheet name="PBi" sheetId="14" r:id="rId6"/>
  </sheets>
  <definedNames>
    <definedName name="_xlnm.Print_Area" localSheetId="0">'výroba minority'!$A$1:$M$51</definedName>
  </definedNames>
  <calcPr calcId="191028" iterateDelta="1E-4"/>
  <customWorkbookViews>
    <customWorkbookView name="Kateřina Vojkůvková – osobní zobrazení" guid="{DB8D12CF-4785-4380-997E-3DB321CA402A}" mergeInterval="0"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10" l="1"/>
  <c r="L20" i="10"/>
  <c r="L21" i="10"/>
  <c r="L22" i="10"/>
  <c r="L23" i="10"/>
  <c r="L24" i="10"/>
  <c r="L25" i="10"/>
  <c r="L26" i="10"/>
  <c r="L27" i="10"/>
  <c r="L28" i="10"/>
  <c r="L29" i="10"/>
  <c r="L30" i="10"/>
  <c r="L31" i="10"/>
  <c r="L32" i="10"/>
  <c r="L33" i="10"/>
  <c r="L34" i="10"/>
  <c r="L35" i="10"/>
  <c r="L36" i="10"/>
  <c r="L37" i="10"/>
  <c r="L38" i="10"/>
  <c r="L39" i="10"/>
  <c r="L40" i="10"/>
  <c r="L41" i="10"/>
  <c r="L42" i="10"/>
  <c r="L43" i="10"/>
  <c r="L44" i="10"/>
  <c r="L45" i="10"/>
  <c r="L46" i="10"/>
  <c r="L47" i="10"/>
  <c r="L48" i="10"/>
  <c r="L49" i="10"/>
  <c r="L50" i="10"/>
  <c r="L18" i="10"/>
  <c r="L19" i="12"/>
  <c r="L20" i="12"/>
  <c r="L21" i="12"/>
  <c r="L22" i="12"/>
  <c r="L23" i="12"/>
  <c r="L24" i="12"/>
  <c r="L25" i="12"/>
  <c r="L26" i="12"/>
  <c r="L27" i="12"/>
  <c r="L28" i="12"/>
  <c r="L29" i="12"/>
  <c r="L30" i="12"/>
  <c r="L31" i="12"/>
  <c r="L32" i="12"/>
  <c r="L33" i="12"/>
  <c r="L34" i="12"/>
  <c r="L35" i="12"/>
  <c r="L36" i="12"/>
  <c r="L37" i="12"/>
  <c r="L38" i="12"/>
  <c r="L39" i="12"/>
  <c r="L40" i="12"/>
  <c r="L41" i="12"/>
  <c r="L42" i="12"/>
  <c r="L43" i="12"/>
  <c r="L44" i="12"/>
  <c r="L45" i="12"/>
  <c r="L46" i="12"/>
  <c r="L47" i="12"/>
  <c r="L48" i="12"/>
  <c r="L49" i="12"/>
  <c r="L50" i="12"/>
  <c r="L18" i="12"/>
  <c r="L50" i="11"/>
  <c r="L49" i="11"/>
  <c r="L48" i="11"/>
  <c r="L47" i="11"/>
  <c r="L46" i="11"/>
  <c r="L45" i="11"/>
  <c r="L44" i="11"/>
  <c r="L43" i="11"/>
  <c r="L42" i="11"/>
  <c r="L41" i="11"/>
  <c r="L40" i="11"/>
  <c r="L39" i="11"/>
  <c r="L38" i="11"/>
  <c r="L37" i="11"/>
  <c r="L36" i="11"/>
  <c r="L35" i="11"/>
  <c r="L34" i="11"/>
  <c r="L33" i="11"/>
  <c r="L32" i="11"/>
  <c r="L31" i="11"/>
  <c r="L30" i="11"/>
  <c r="L29" i="11"/>
  <c r="L28" i="11"/>
  <c r="L27" i="11"/>
  <c r="L26" i="11"/>
  <c r="L25" i="11"/>
  <c r="L24" i="11"/>
  <c r="L23" i="11"/>
  <c r="L22" i="11"/>
  <c r="L21" i="11"/>
  <c r="L20" i="11"/>
  <c r="L19" i="11"/>
  <c r="L18" i="11"/>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18" i="13"/>
  <c r="L50" i="14"/>
  <c r="L19" i="14"/>
  <c r="L20" i="14"/>
  <c r="L21" i="14"/>
  <c r="L22" i="14"/>
  <c r="L23" i="14"/>
  <c r="L24" i="14"/>
  <c r="L25" i="14"/>
  <c r="L26" i="14"/>
  <c r="L27" i="14"/>
  <c r="L28" i="14"/>
  <c r="L29" i="14"/>
  <c r="L30" i="14"/>
  <c r="L31" i="14"/>
  <c r="L32" i="14"/>
  <c r="L33" i="14"/>
  <c r="L34" i="14"/>
  <c r="L35" i="14"/>
  <c r="L36" i="14"/>
  <c r="L37" i="14"/>
  <c r="L38" i="14"/>
  <c r="L39" i="14"/>
  <c r="L40" i="14"/>
  <c r="L41" i="14"/>
  <c r="L42" i="14"/>
  <c r="L43" i="14"/>
  <c r="L44" i="14"/>
  <c r="L45" i="14"/>
  <c r="L46" i="14"/>
  <c r="L47" i="14"/>
  <c r="L48" i="14"/>
  <c r="L49" i="14"/>
  <c r="L18" i="14"/>
  <c r="M52" i="2"/>
  <c r="L47" i="2"/>
  <c r="L36" i="2"/>
  <c r="L27" i="2"/>
  <c r="L31" i="2"/>
  <c r="L37" i="2"/>
  <c r="L28" i="2"/>
  <c r="L46" i="2"/>
  <c r="L39" i="2"/>
  <c r="L29" i="2"/>
  <c r="L50" i="2"/>
  <c r="L38" i="2"/>
  <c r="L20" i="2"/>
  <c r="L35" i="2"/>
  <c r="L24" i="2"/>
  <c r="L23" i="2"/>
  <c r="L48" i="2"/>
  <c r="L26" i="2"/>
  <c r="L44" i="2"/>
  <c r="L22" i="2"/>
  <c r="L33" i="2"/>
  <c r="L49" i="2"/>
  <c r="L40" i="2"/>
  <c r="L45" i="2"/>
  <c r="L32" i="2"/>
  <c r="L51" i="2"/>
  <c r="L41" i="2"/>
  <c r="L25" i="2"/>
  <c r="L21" i="2"/>
  <c r="L30" i="2"/>
  <c r="L19" i="2"/>
  <c r="L42" i="2"/>
  <c r="L34" i="2"/>
  <c r="L43" i="2"/>
  <c r="V27" i="2"/>
  <c r="V28" i="2"/>
  <c r="V20" i="2"/>
  <c r="V24" i="2"/>
  <c r="V23" i="2"/>
  <c r="V26" i="2"/>
  <c r="V22" i="2"/>
  <c r="V25" i="2"/>
  <c r="V21" i="2"/>
  <c r="V19" i="2"/>
  <c r="E51" i="14"/>
  <c r="D51" i="14"/>
  <c r="E51" i="13"/>
  <c r="D51" i="13"/>
  <c r="E51" i="12"/>
  <c r="D51" i="12"/>
  <c r="E51" i="11"/>
  <c r="D51" i="11"/>
  <c r="E51" i="10"/>
  <c r="D51" i="10"/>
  <c r="E52" i="2" l="1"/>
  <c r="D52" i="2"/>
  <c r="M53" i="2"/>
</calcChain>
</file>

<file path=xl/sharedStrings.xml><?xml version="1.0" encoding="utf-8"?>
<sst xmlns="http://schemas.openxmlformats.org/spreadsheetml/2006/main" count="926" uniqueCount="147">
  <si>
    <t>Výroba minoritní koprodukce hraného nebo dokumentárního filmu</t>
  </si>
  <si>
    <r>
      <t>Evidenční číslo výzvy:</t>
    </r>
    <r>
      <rPr>
        <sz val="9.5"/>
        <color theme="1"/>
        <rFont val="Arial"/>
        <family val="2"/>
        <charset val="238"/>
      </rPr>
      <t xml:space="preserve"> 2026-A-2-5-22</t>
    </r>
  </si>
  <si>
    <r>
      <t>Dotační kategorie:</t>
    </r>
    <r>
      <rPr>
        <sz val="9.5"/>
        <rFont val="Arial"/>
        <family val="2"/>
        <charset val="238"/>
      </rPr>
      <t xml:space="preserve"> Podpora kinematografie</t>
    </r>
  </si>
  <si>
    <t>1. Podpora účasti českých producentských firem a tvůrčích týmů na mezinárodních koprodukcích</t>
  </si>
  <si>
    <r>
      <t>Dotační okruh:</t>
    </r>
    <r>
      <rPr>
        <sz val="9.5"/>
        <color theme="1"/>
        <rFont val="Arial"/>
        <family val="2"/>
        <charset val="238"/>
      </rPr>
      <t xml:space="preserve"> Výroba českého audiovizuálního díla</t>
    </r>
  </si>
  <si>
    <t xml:space="preserve">2. Podpora zapojení štábových profesí do mezinárodních tvůrčích týmů </t>
  </si>
  <si>
    <r>
      <t>Lhůta pro podávání žádostí:</t>
    </r>
    <r>
      <rPr>
        <sz val="9.5"/>
        <color theme="1"/>
        <rFont val="Arial"/>
        <family val="2"/>
        <charset val="238"/>
      </rPr>
      <t xml:space="preserve"> 29. 12. 2025–29. 01. 2026</t>
    </r>
  </si>
  <si>
    <t>3. Podpora zvýšení českého finančního podílu na mezinárodních koprodukcích</t>
  </si>
  <si>
    <r>
      <t>Finanční alokace:</t>
    </r>
    <r>
      <rPr>
        <sz val="9.5"/>
        <rFont val="Arial"/>
        <family val="2"/>
        <charset val="238"/>
      </rPr>
      <t xml:space="preserve"> 25 000 000 Kč</t>
    </r>
  </si>
  <si>
    <t>4. Podpora diverzity evropské audiovize</t>
  </si>
  <si>
    <r>
      <t>Lhůta pro dokončení projektu:</t>
    </r>
    <r>
      <rPr>
        <sz val="9.5"/>
        <color theme="1"/>
        <rFont val="Arial"/>
        <family val="2"/>
        <charset val="238"/>
      </rPr>
      <t xml:space="preserve"> dle žádosti, nejdříve však 3 měsíce po zahájení kinodistribuce (resp. po prvním zpřístupnění v kině vč. projekce na festivalu) na území ČR a zároveň nejpozději do 30. 6. 2031</t>
    </r>
  </si>
  <si>
    <r>
      <t xml:space="preserve">Forma podpory: </t>
    </r>
    <r>
      <rPr>
        <sz val="9.5"/>
        <rFont val="Arial"/>
        <family val="2"/>
        <charset val="238"/>
      </rPr>
      <t>investiční dotace</t>
    </r>
  </si>
  <si>
    <t>Specifikace dotačního okruhu</t>
  </si>
  <si>
    <t>Podpora je určena pro celovečerní i krátkometrážní hraná kinematografická díla a celovečerní i krátkometrážní dokumentární kinematografická díla (ve smyslu § 2 odst. 1 písm. b) zákona o audiovizi), která jsou českými audiovizuálními díly (ve smyslu § 2 odst. 1 písm. i) zákona o audiovizi) a na jejichž výrobě se výrobce nebo koproducent, který má místo podnikání, místo trvalého pobytu nebo sídlo na území České republiky, podílí v takovém rozsahu, že jeho finanční účast na celkových výrobních nákladech projektu je:</t>
  </si>
  <si>
    <t xml:space="preserve">1. u dvoustranné koprodukce nižší než 40 %
2. u třístranné a vícestranné koprodukce nižší než 30 %. 
</t>
  </si>
  <si>
    <t>Celovečerním kinematografickým dílem se pro účely Státního fondu audiovize (dále jen „Fond“) rozumí dílo se stopáží delší než 60 minut. Krátkometrážním kinematografickým dílem se pro účely Fondu rozumí dílo se stopáží 60 minut a kratší.</t>
  </si>
  <si>
    <t>Rada deklaruje, že v této výzvě neurčuje specificky podporu režijních a producentských debutů.
Rada deklaruje, že bude pouze velmi výjimečně podporovat projekty, které nemají potvrzenou již alespoň polovinu finančních zdrojů uvedených ve finančním plánu.</t>
  </si>
  <si>
    <t>evidenční číslo projektu</t>
  </si>
  <si>
    <t>název žadatele</t>
  </si>
  <si>
    <t>název projektu</t>
  </si>
  <si>
    <t>celkový rozpočet projektu</t>
  </si>
  <si>
    <t>požadovaná podpora</t>
  </si>
  <si>
    <t>bodové hodnocení dle tvůrčího a realizačního testu</t>
  </si>
  <si>
    <t>bodové hodnocení Rada</t>
  </si>
  <si>
    <t>výše podpory</t>
  </si>
  <si>
    <t>žadatel – náročné dílo ano/ne</t>
  </si>
  <si>
    <t>Rada – náročné dílo ano/ne</t>
  </si>
  <si>
    <t>žadatel – intenzita podpory %</t>
  </si>
  <si>
    <t>Rada – intenzita podpory %</t>
  </si>
  <si>
    <t>žadatel – datum dokončení projektu</t>
  </si>
  <si>
    <t>Rada – lhůta pro dokončení</t>
  </si>
  <si>
    <t>tvůrčí kritéria</t>
  </si>
  <si>
    <t>realizační kritéria</t>
  </si>
  <si>
    <t>Relevance projektu ve vztahu k výzvě</t>
  </si>
  <si>
    <t>Potenciál pro publikum</t>
  </si>
  <si>
    <t>Relevance projektu ve vztahu k předchozí činnosti žadatele</t>
  </si>
  <si>
    <t>Realizační tým</t>
  </si>
  <si>
    <t>Realizační strategie a ekonomika projektu</t>
  </si>
  <si>
    <t>Udržitelnost</t>
  </si>
  <si>
    <t>0-30</t>
  </si>
  <si>
    <t>0-20</t>
  </si>
  <si>
    <t>0-10</t>
  </si>
  <si>
    <t>451-2026</t>
  </si>
  <si>
    <t>CINEART TV Prague s.r.o.</t>
  </si>
  <si>
    <t>KARDINÁL</t>
  </si>
  <si>
    <t>ano</t>
  </si>
  <si>
    <t>458-2026</t>
  </si>
  <si>
    <t>8Heads Productions s.r.o.</t>
  </si>
  <si>
    <t>Písečná kronika</t>
  </si>
  <si>
    <t>461-2026</t>
  </si>
  <si>
    <t>Xova Film s.r.o.</t>
  </si>
  <si>
    <t>Koťata</t>
  </si>
  <si>
    <t>463-2026</t>
  </si>
  <si>
    <t>Punk Film, s.r.o.</t>
  </si>
  <si>
    <t>Anxiety of the Heart</t>
  </si>
  <si>
    <t>464-2026</t>
  </si>
  <si>
    <t>Lonely Production s.r.o.</t>
  </si>
  <si>
    <t>Panáček vychází na déšť</t>
  </si>
  <si>
    <t>465-2026</t>
  </si>
  <si>
    <t>Background Films s.r.o.</t>
  </si>
  <si>
    <t>Magnum Opus</t>
  </si>
  <si>
    <t>468-2026</t>
  </si>
  <si>
    <t>Caliber Pictures CZ s.r.o.</t>
  </si>
  <si>
    <t>Čaruj!</t>
  </si>
  <si>
    <t>470-2026</t>
  </si>
  <si>
    <t>Film United s.r.o.</t>
  </si>
  <si>
    <t>Antoni Patek</t>
  </si>
  <si>
    <t>ne</t>
  </si>
  <si>
    <t>471-2026</t>
  </si>
  <si>
    <t xml:space="preserve"> Sirius Films s.r.o.</t>
  </si>
  <si>
    <t>Všichni unavení koně</t>
  </si>
  <si>
    <t>472-2026</t>
  </si>
  <si>
    <t>i/o post s.r.o.</t>
  </si>
  <si>
    <t>CIGHID</t>
  </si>
  <si>
    <t>473-2026</t>
  </si>
  <si>
    <t>LOVE.FRAME s.r.o.</t>
  </si>
  <si>
    <t>Nájdem ťa</t>
  </si>
  <si>
    <t>475-2026</t>
  </si>
  <si>
    <t>Beginner’s Mind s.r.o.</t>
  </si>
  <si>
    <t>Hardsub</t>
  </si>
  <si>
    <t>476-2026</t>
  </si>
  <si>
    <t>Dějiny nemoci</t>
  </si>
  <si>
    <t>477-2026</t>
  </si>
  <si>
    <t>nutprodukce, s.r.o.</t>
  </si>
  <si>
    <t>Attention Whores</t>
  </si>
  <si>
    <t xml:space="preserve">478-2026 </t>
  </si>
  <si>
    <t>MasterFilm, s.r.o.</t>
  </si>
  <si>
    <t>Matka noci</t>
  </si>
  <si>
    <t>480-2026</t>
  </si>
  <si>
    <t>Other Stories s.r.o.</t>
  </si>
  <si>
    <t>Hold Time for Me</t>
  </si>
  <si>
    <t>481-2026</t>
  </si>
  <si>
    <t>endorfilm s.r.o.</t>
  </si>
  <si>
    <t>Svět podle Adama</t>
  </si>
  <si>
    <t>483-2026</t>
  </si>
  <si>
    <t>moloko film s.r.o.</t>
  </si>
  <si>
    <t>Marysia navždy pannou</t>
  </si>
  <si>
    <t>485-2026</t>
  </si>
  <si>
    <t>Lumiere Film, s.r.o.</t>
  </si>
  <si>
    <t>Otoč králíka!</t>
  </si>
  <si>
    <t>487-2026</t>
  </si>
  <si>
    <t>Cinémotif Films s.r.o.</t>
  </si>
  <si>
    <t>The Magic Hour</t>
  </si>
  <si>
    <t>488-2026</t>
  </si>
  <si>
    <t>BFILM.cz s.r.o.</t>
  </si>
  <si>
    <t>Incident</t>
  </si>
  <si>
    <t>491-2026</t>
  </si>
  <si>
    <t>Frame Films s.r.o.</t>
  </si>
  <si>
    <t>Animals of the East</t>
  </si>
  <si>
    <t>492-2026</t>
  </si>
  <si>
    <t>Aussiger Vision s.r.o.</t>
  </si>
  <si>
    <t>Čechy leží u moře</t>
  </si>
  <si>
    <t>493-2026</t>
  </si>
  <si>
    <t>CINEPOINT s.r.o.</t>
  </si>
  <si>
    <t>Hrnec, poklička a sestřička</t>
  </si>
  <si>
    <t>494-2026</t>
  </si>
  <si>
    <t>Dog owners</t>
  </si>
  <si>
    <t>495-2026</t>
  </si>
  <si>
    <t>Breathless Films s.r.o.</t>
  </si>
  <si>
    <t>SUEZ</t>
  </si>
  <si>
    <t>497-2026</t>
  </si>
  <si>
    <t>cinètik produkce s.r.o.</t>
  </si>
  <si>
    <t>Lhostejná žízeň</t>
  </si>
  <si>
    <t>498-2026</t>
  </si>
  <si>
    <t>Hypermarket Film s.r.o.</t>
  </si>
  <si>
    <t>Konspirace ticha</t>
  </si>
  <si>
    <t>500-2026</t>
  </si>
  <si>
    <t>Evolution Films, s.r.o.</t>
  </si>
  <si>
    <t>K.</t>
  </si>
  <si>
    <t>504-2026</t>
  </si>
  <si>
    <t>NOCHI FILM s.r.o.</t>
  </si>
  <si>
    <t>Léčitelé</t>
  </si>
  <si>
    <t>507-2026</t>
  </si>
  <si>
    <t>Pink Productions, s.r.o.</t>
  </si>
  <si>
    <t>Pod vlivem</t>
  </si>
  <si>
    <t>508-2026</t>
  </si>
  <si>
    <t>Poslední roast</t>
  </si>
  <si>
    <t>509-2026</t>
  </si>
  <si>
    <t>FILM KOLEKTIV s.r.o.</t>
  </si>
  <si>
    <t>Sláva</t>
  </si>
  <si>
    <t>zbývá</t>
  </si>
  <si>
    <t>Projekty budou na základě Usnesení Rady KMG č. 85A/2026 hrazeny ze státní dotace 2025.</t>
  </si>
  <si>
    <t>žadatel – komplexní dílo ano/ne</t>
  </si>
  <si>
    <t>Rada – komplexní dílo ano/ne</t>
  </si>
  <si>
    <t>Cíle podpory audiovize:</t>
  </si>
  <si>
    <t>maximální podíl podpory na celkových nákladech projektu</t>
  </si>
  <si>
    <t>ano –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</si>
</sst>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č_-;\-* #,##0.00\ _K_č_-;_-* &quot;-&quot;??\ _K_č_-;_-@_-"/>
  </numFmts>
  <fonts count="9" x14ac:knownFonts="1">
    <font>
      <sz val="11"/>
      <color theme="1"/>
      <name val="Calibri"/>
      <family val="2"/>
      <charset val="238"/>
      <scheme val="minor"/>
    </font>
    <font>
      <b/>
      <sz val="9.5"/>
      <name val="Arial"/>
      <family val="2"/>
      <charset val="238"/>
    </font>
    <font>
      <sz val="18"/>
      <name val="Arial"/>
      <family val="2"/>
      <charset val="238"/>
    </font>
    <font>
      <sz val="9.5"/>
      <name val="Arial"/>
      <family val="2"/>
      <charset val="238"/>
    </font>
    <font>
      <sz val="11"/>
      <color theme="1"/>
      <name val="Calibri"/>
      <family val="2"/>
      <charset val="238"/>
      <scheme val="minor"/>
    </font>
    <font>
      <sz val="9.5"/>
      <color theme="1"/>
      <name val="Arial"/>
      <family val="2"/>
      <charset val="238"/>
    </font>
    <font>
      <sz val="9.5"/>
      <color rgb="FF000000"/>
      <name val="Arial"/>
      <family val="2"/>
      <charset val="238"/>
    </font>
    <font>
      <sz val="11"/>
      <color indexed="8"/>
      <name val="Calibri"/>
      <family val="2"/>
      <charset val="238"/>
    </font>
    <font>
      <sz val="9.5"/>
      <color rgb="FF333333"/>
      <name val="Arial"/>
      <family val="2"/>
      <charset val="238"/>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rgb="FFB4B4B4"/>
      </left>
      <right style="thin">
        <color rgb="FFB4B4B4"/>
      </right>
      <top style="thin">
        <color rgb="FFB4B4B4"/>
      </top>
      <bottom style="thin">
        <color rgb="FFB4B4B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B4B4B4"/>
      </left>
      <right style="thin">
        <color rgb="FFB4B4B4"/>
      </right>
      <top style="thin">
        <color rgb="FFB4B4B4"/>
      </top>
      <bottom/>
      <diagonal/>
    </border>
    <border>
      <left style="thin">
        <color rgb="FFB4B4B4"/>
      </left>
      <right/>
      <top/>
      <bottom style="thin">
        <color rgb="FFB4B4B4"/>
      </bottom>
      <diagonal/>
    </border>
    <border>
      <left/>
      <right/>
      <top/>
      <bottom style="thin">
        <color rgb="FFB4B4B4"/>
      </bottom>
      <diagonal/>
    </border>
    <border>
      <left/>
      <right style="thin">
        <color rgb="FFB4B4B4"/>
      </right>
      <top style="thin">
        <color rgb="FFB4B4B4"/>
      </top>
      <bottom/>
      <diagonal/>
    </border>
    <border>
      <left/>
      <right style="thin">
        <color rgb="FFB4B4B4"/>
      </right>
      <top/>
      <bottom/>
      <diagonal/>
    </border>
    <border>
      <left/>
      <right/>
      <top style="thin">
        <color rgb="FFB4B4B4"/>
      </top>
      <bottom style="thin">
        <color rgb="FFB4B4B4"/>
      </bottom>
      <diagonal/>
    </border>
    <border>
      <left style="thin">
        <color rgb="FFB4B4B4"/>
      </left>
      <right/>
      <top style="thin">
        <color rgb="FFB4B4B4"/>
      </top>
      <bottom style="thin">
        <color rgb="FFB4B4B4"/>
      </bottom>
      <diagonal/>
    </border>
    <border>
      <left style="thin">
        <color rgb="FFB4B4B4"/>
      </left>
      <right/>
      <top style="thin">
        <color rgb="FFB4B4B4"/>
      </top>
      <bottom/>
      <diagonal/>
    </border>
    <border>
      <left style="thin">
        <color rgb="FFB4B4B4"/>
      </left>
      <right/>
      <top/>
      <bottom/>
      <diagonal/>
    </border>
    <border>
      <left style="thin">
        <color rgb="FFB4B4B4"/>
      </left>
      <right style="thin">
        <color rgb="FFB4B4B4"/>
      </right>
      <top/>
      <bottom/>
      <diagonal/>
    </border>
    <border>
      <left style="thin">
        <color rgb="FFB4B4B4"/>
      </left>
      <right style="thin">
        <color rgb="FFB4B4B4"/>
      </right>
      <top/>
      <bottom style="thin">
        <color rgb="FFB4B4B4"/>
      </bottom>
      <diagonal/>
    </border>
    <border>
      <left/>
      <right style="thin">
        <color rgb="FFB4B4B4"/>
      </right>
      <top/>
      <bottom style="thin">
        <color theme="0" tint="-0.24994659260841701"/>
      </bottom>
      <diagonal/>
    </border>
    <border>
      <left style="thin">
        <color rgb="FFB4B4B4"/>
      </left>
      <right style="thin">
        <color rgb="FFB4B4B4"/>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rgb="FFB4B4B4"/>
      </bottom>
      <diagonal/>
    </border>
    <border>
      <left/>
      <right style="thin">
        <color rgb="FFB4B4B4"/>
      </right>
      <top style="thin">
        <color rgb="FFB4B4B4"/>
      </top>
      <bottom style="thin">
        <color rgb="FFB4B4B4"/>
      </bottom>
      <diagonal/>
    </border>
    <border>
      <left style="thin">
        <color rgb="FFADADAD"/>
      </left>
      <right style="thin">
        <color rgb="FFADADAD"/>
      </right>
      <top style="thin">
        <color rgb="FFADADAD"/>
      </top>
      <bottom style="thin">
        <color rgb="FFADADAD"/>
      </bottom>
      <diagonal/>
    </border>
    <border>
      <left style="thin">
        <color rgb="FFADADAD"/>
      </left>
      <right style="thin">
        <color rgb="FFADADAD"/>
      </right>
      <top/>
      <bottom style="thin">
        <color rgb="FFADADAD"/>
      </bottom>
      <diagonal/>
    </border>
    <border>
      <left/>
      <right style="thin">
        <color rgb="FFADADAD"/>
      </right>
      <top/>
      <bottom style="thin">
        <color rgb="FFADADAD"/>
      </bottom>
      <diagonal/>
    </border>
    <border>
      <left/>
      <right style="thin">
        <color rgb="FFADADAD"/>
      </right>
      <top style="thin">
        <color rgb="FFADADAD"/>
      </top>
      <bottom style="thin">
        <color rgb="FFADADAD"/>
      </bottom>
      <diagonal/>
    </border>
    <border>
      <left/>
      <right/>
      <top/>
      <bottom style="thin">
        <color rgb="FFADADAD"/>
      </bottom>
      <diagonal/>
    </border>
    <border>
      <left style="thin">
        <color theme="0" tint="-0.24994659260841701"/>
      </left>
      <right style="thin">
        <color theme="0" tint="-0.24994659260841701"/>
      </right>
      <top style="thin">
        <color theme="0" tint="-0.24994659260841701"/>
      </top>
      <bottom/>
      <diagonal/>
    </border>
    <border>
      <left style="thin">
        <color rgb="FFADADAD"/>
      </left>
      <right style="thin">
        <color theme="0" tint="-0.249977111117893"/>
      </right>
      <top/>
      <bottom style="thin">
        <color rgb="FFB4B4B4"/>
      </bottom>
      <diagonal/>
    </border>
    <border>
      <left/>
      <right style="thin">
        <color rgb="FFB4B4B4"/>
      </right>
      <top/>
      <bottom style="thin">
        <color rgb="FFB4B4B4"/>
      </bottom>
      <diagonal/>
    </border>
    <border>
      <left style="thin">
        <color theme="0" tint="-0.24994659260841701"/>
      </left>
      <right/>
      <top style="thin">
        <color theme="0" tint="-0.24994659260841701"/>
      </top>
      <bottom style="thin">
        <color theme="0" tint="-0.24994659260841701"/>
      </bottom>
      <diagonal/>
    </border>
    <border>
      <left style="thin">
        <color rgb="FFBFBFBF"/>
      </left>
      <right style="thin">
        <color rgb="FFBFBFBF"/>
      </right>
      <top style="thin">
        <color rgb="FFBFBFBF"/>
      </top>
      <bottom style="thin">
        <color rgb="FFBFBFBF"/>
      </bottom>
      <diagonal/>
    </border>
  </borders>
  <cellStyleXfs count="3">
    <xf numFmtId="0" fontId="0" fillId="0" borderId="0"/>
    <xf numFmtId="164" fontId="4" fillId="0" borderId="0" applyFont="0" applyFill="0" applyBorder="0" applyAlignment="0" applyProtection="0"/>
    <xf numFmtId="0" fontId="7" fillId="0" borderId="0" applyFill="0" applyProtection="0"/>
  </cellStyleXfs>
  <cellXfs count="85">
    <xf numFmtId="0" fontId="0" fillId="0" borderId="0" xfId="0"/>
    <xf numFmtId="0" fontId="2" fillId="2" borderId="0" xfId="0" applyFont="1" applyFill="1" applyAlignment="1">
      <alignment horizontal="left" vertical="top"/>
    </xf>
    <xf numFmtId="0" fontId="3" fillId="2" borderId="0" xfId="0" applyFont="1" applyFill="1" applyAlignment="1">
      <alignment horizontal="left" vertical="top"/>
    </xf>
    <xf numFmtId="0" fontId="1" fillId="2" borderId="0" xfId="0" applyFont="1" applyFill="1" applyAlignment="1">
      <alignment horizontal="left" vertical="top"/>
    </xf>
    <xf numFmtId="2" fontId="3" fillId="0" borderId="2" xfId="0" applyNumberFormat="1" applyFont="1" applyBorder="1" applyAlignment="1">
      <alignment horizontal="left" vertical="top"/>
    </xf>
    <xf numFmtId="0" fontId="6" fillId="0" borderId="0" xfId="0" applyFont="1" applyAlignment="1">
      <alignment horizontal="left" vertical="top"/>
    </xf>
    <xf numFmtId="0" fontId="1" fillId="2" borderId="3" xfId="0" applyFont="1" applyFill="1" applyBorder="1" applyAlignment="1">
      <alignment horizontal="left" vertical="top" wrapText="1"/>
    </xf>
    <xf numFmtId="0" fontId="1" fillId="2" borderId="1" xfId="0" applyFont="1" applyFill="1" applyBorder="1" applyAlignment="1">
      <alignment vertical="top" wrapText="1"/>
    </xf>
    <xf numFmtId="0" fontId="3" fillId="2" borderId="5" xfId="0" applyFont="1" applyFill="1" applyBorder="1" applyAlignment="1">
      <alignment horizontal="left" vertical="top"/>
    </xf>
    <xf numFmtId="0" fontId="1" fillId="2" borderId="9" xfId="0" applyFont="1" applyFill="1" applyBorder="1" applyAlignment="1">
      <alignment vertical="top" wrapText="1"/>
    </xf>
    <xf numFmtId="2" fontId="3" fillId="0" borderId="16" xfId="0" applyNumberFormat="1" applyFont="1" applyBorder="1" applyAlignment="1">
      <alignment horizontal="left" vertical="top"/>
    </xf>
    <xf numFmtId="0" fontId="3" fillId="2" borderId="0" xfId="0" applyFont="1" applyFill="1" applyAlignment="1">
      <alignment horizontal="center" vertical="top"/>
    </xf>
    <xf numFmtId="0" fontId="6" fillId="0" borderId="21" xfId="0" applyFont="1" applyBorder="1"/>
    <xf numFmtId="0" fontId="6" fillId="0" borderId="20" xfId="0" applyFont="1" applyBorder="1"/>
    <xf numFmtId="3" fontId="3" fillId="2" borderId="0" xfId="0" applyNumberFormat="1" applyFont="1" applyFill="1" applyAlignment="1">
      <alignment horizontal="right" vertical="top"/>
    </xf>
    <xf numFmtId="0" fontId="3" fillId="2" borderId="0" xfId="0" applyFont="1" applyFill="1" applyAlignment="1">
      <alignment horizontal="left" vertical="top" wrapText="1"/>
    </xf>
    <xf numFmtId="0" fontId="5" fillId="0" borderId="24" xfId="0" applyFont="1" applyBorder="1"/>
    <xf numFmtId="0" fontId="3" fillId="2" borderId="11" xfId="0" applyFont="1" applyFill="1" applyBorder="1" applyAlignment="1">
      <alignment horizontal="left" vertical="top"/>
    </xf>
    <xf numFmtId="0" fontId="3" fillId="0" borderId="18" xfId="0" applyFont="1" applyBorder="1" applyAlignment="1">
      <alignment horizontal="left" wrapText="1"/>
    </xf>
    <xf numFmtId="0" fontId="5" fillId="0" borderId="18" xfId="0" applyFont="1" applyBorder="1" applyAlignment="1">
      <alignment horizontal="left" wrapText="1"/>
    </xf>
    <xf numFmtId="0" fontId="3" fillId="0" borderId="2" xfId="0" applyFont="1" applyBorder="1" applyAlignment="1">
      <alignment horizontal="center"/>
    </xf>
    <xf numFmtId="9" fontId="5" fillId="0" borderId="2" xfId="0" applyNumberFormat="1" applyFont="1" applyBorder="1" applyAlignment="1">
      <alignment horizontal="center"/>
    </xf>
    <xf numFmtId="0" fontId="5" fillId="0" borderId="2" xfId="0" applyFont="1" applyBorder="1" applyAlignment="1">
      <alignment horizontal="center"/>
    </xf>
    <xf numFmtId="3" fontId="6" fillId="0" borderId="21" xfId="0" applyNumberFormat="1" applyFont="1" applyBorder="1" applyAlignment="1">
      <alignment horizontal="right"/>
    </xf>
    <xf numFmtId="3" fontId="6" fillId="0" borderId="20" xfId="0" applyNumberFormat="1" applyFont="1" applyBorder="1" applyAlignment="1">
      <alignment horizontal="right"/>
    </xf>
    <xf numFmtId="3" fontId="6" fillId="0" borderId="22" xfId="0" applyNumberFormat="1" applyFont="1" applyBorder="1" applyAlignment="1">
      <alignment horizontal="right"/>
    </xf>
    <xf numFmtId="2" fontId="3" fillId="0" borderId="23" xfId="0" applyNumberFormat="1" applyFont="1" applyBorder="1" applyAlignment="1">
      <alignment horizontal="left" vertical="top"/>
    </xf>
    <xf numFmtId="2" fontId="3" fillId="2" borderId="1" xfId="0" applyNumberFormat="1" applyFont="1" applyFill="1" applyBorder="1" applyAlignment="1">
      <alignment horizontal="left" vertical="top"/>
    </xf>
    <xf numFmtId="0" fontId="5" fillId="0" borderId="0" xfId="0" applyFont="1" applyAlignment="1">
      <alignment horizontal="left" vertical="top"/>
    </xf>
    <xf numFmtId="2" fontId="3" fillId="0" borderId="2" xfId="0" applyNumberFormat="1" applyFont="1" applyBorder="1" applyAlignment="1">
      <alignment horizontal="left"/>
    </xf>
    <xf numFmtId="0" fontId="5" fillId="0" borderId="18" xfId="0" applyFont="1" applyBorder="1"/>
    <xf numFmtId="0" fontId="3" fillId="0" borderId="18" xfId="0" applyFont="1" applyBorder="1"/>
    <xf numFmtId="3" fontId="3" fillId="0" borderId="18" xfId="0" applyNumberFormat="1" applyFont="1" applyBorder="1"/>
    <xf numFmtId="3" fontId="3" fillId="0" borderId="27" xfId="0" applyNumberFormat="1" applyFont="1" applyBorder="1"/>
    <xf numFmtId="9" fontId="3" fillId="2" borderId="2" xfId="0" applyNumberFormat="1" applyFont="1" applyFill="1" applyBorder="1" applyAlignment="1">
      <alignment horizontal="center"/>
    </xf>
    <xf numFmtId="9" fontId="3" fillId="2" borderId="1" xfId="0" applyNumberFormat="1" applyFont="1" applyFill="1" applyBorder="1" applyAlignment="1">
      <alignment horizontal="center"/>
    </xf>
    <xf numFmtId="3" fontId="5" fillId="0" borderId="18" xfId="0" applyNumberFormat="1" applyFont="1" applyBorder="1"/>
    <xf numFmtId="3" fontId="6" fillId="0" borderId="27" xfId="0" applyNumberFormat="1" applyFont="1" applyBorder="1"/>
    <xf numFmtId="3" fontId="6" fillId="0" borderId="18" xfId="0" applyNumberFormat="1" applyFont="1" applyBorder="1"/>
    <xf numFmtId="3" fontId="3" fillId="0" borderId="27" xfId="0" applyNumberFormat="1" applyFont="1" applyBorder="1" applyAlignment="1">
      <alignment horizontal="right"/>
    </xf>
    <xf numFmtId="3" fontId="3" fillId="0" borderId="2" xfId="0" applyNumberFormat="1" applyFont="1" applyBorder="1" applyAlignment="1">
      <alignment horizontal="right"/>
    </xf>
    <xf numFmtId="0" fontId="3" fillId="2" borderId="2" xfId="0" applyFont="1" applyFill="1" applyBorder="1" applyAlignment="1">
      <alignment horizontal="center"/>
    </xf>
    <xf numFmtId="0" fontId="3" fillId="2" borderId="0" xfId="0" applyFont="1" applyFill="1" applyAlignment="1">
      <alignment horizontal="left"/>
    </xf>
    <xf numFmtId="3" fontId="3" fillId="2" borderId="0" xfId="0" applyNumberFormat="1" applyFont="1" applyFill="1" applyAlignment="1">
      <alignment horizontal="right"/>
    </xf>
    <xf numFmtId="0" fontId="3" fillId="2" borderId="0" xfId="0" applyFont="1" applyFill="1" applyAlignment="1">
      <alignment horizontal="center"/>
    </xf>
    <xf numFmtId="0" fontId="1" fillId="2" borderId="3"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0" xfId="0" applyFont="1" applyFill="1" applyAlignment="1">
      <alignment horizontal="left" vertical="top" wrapText="1"/>
    </xf>
    <xf numFmtId="0" fontId="3" fillId="2" borderId="0" xfId="0" applyFont="1" applyFill="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1"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2" fontId="1" fillId="2" borderId="3" xfId="0" applyNumberFormat="1" applyFont="1" applyFill="1" applyBorder="1" applyAlignment="1">
      <alignment horizontal="left" vertical="top" wrapText="1"/>
    </xf>
    <xf numFmtId="2" fontId="1" fillId="2" borderId="12" xfId="0" applyNumberFormat="1"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4" xfId="0" applyFont="1" applyFill="1" applyBorder="1" applyAlignment="1">
      <alignment horizontal="center" vertical="top"/>
    </xf>
    <xf numFmtId="0" fontId="1" fillId="2" borderId="5" xfId="0" applyFont="1" applyFill="1" applyBorder="1" applyAlignment="1">
      <alignment horizontal="center" vertical="top"/>
    </xf>
    <xf numFmtId="0" fontId="1" fillId="2" borderId="9" xfId="0" applyFont="1" applyFill="1" applyBorder="1" applyAlignment="1">
      <alignment horizontal="left" vertical="top"/>
    </xf>
    <xf numFmtId="0" fontId="1" fillId="2" borderId="8" xfId="0" applyFont="1" applyFill="1" applyBorder="1" applyAlignment="1">
      <alignment horizontal="left" vertical="top"/>
    </xf>
    <xf numFmtId="0" fontId="1" fillId="2" borderId="9" xfId="0" applyFont="1" applyFill="1" applyBorder="1" applyAlignment="1">
      <alignment horizontal="center" vertical="top"/>
    </xf>
    <xf numFmtId="0" fontId="1" fillId="2" borderId="8" xfId="0" applyFont="1" applyFill="1" applyBorder="1" applyAlignment="1">
      <alignment horizontal="center" vertical="top"/>
    </xf>
    <xf numFmtId="0" fontId="1" fillId="2" borderId="14" xfId="0" applyFont="1" applyFill="1" applyBorder="1" applyAlignment="1">
      <alignment horizontal="left" vertical="top" wrapText="1"/>
    </xf>
    <xf numFmtId="2" fontId="1" fillId="2" borderId="15" xfId="0" applyNumberFormat="1" applyFont="1" applyFill="1" applyBorder="1" applyAlignment="1">
      <alignment horizontal="left" vertical="top" wrapText="1"/>
    </xf>
    <xf numFmtId="0" fontId="1" fillId="0" borderId="0" xfId="0" applyFont="1" applyFill="1" applyAlignment="1">
      <alignment horizontal="center" vertical="top"/>
    </xf>
    <xf numFmtId="0" fontId="1" fillId="0" borderId="3"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3" xfId="0" applyFont="1" applyFill="1" applyBorder="1" applyAlignment="1">
      <alignment horizontal="left" vertical="top" wrapText="1"/>
    </xf>
    <xf numFmtId="0" fontId="3" fillId="0" borderId="2" xfId="0" applyFont="1" applyFill="1" applyBorder="1" applyAlignment="1">
      <alignment horizontal="center"/>
    </xf>
    <xf numFmtId="14" fontId="5" fillId="0" borderId="2" xfId="0" applyNumberFormat="1" applyFont="1" applyBorder="1" applyAlignment="1">
      <alignment horizontal="center"/>
    </xf>
    <xf numFmtId="14" fontId="3" fillId="2" borderId="6" xfId="0" applyNumberFormat="1" applyFont="1" applyFill="1" applyBorder="1" applyAlignment="1">
      <alignment horizontal="center"/>
    </xf>
    <xf numFmtId="14" fontId="3" fillId="0" borderId="2" xfId="0" applyNumberFormat="1" applyFont="1" applyBorder="1" applyAlignment="1">
      <alignment horizontal="center"/>
    </xf>
    <xf numFmtId="0" fontId="3" fillId="2" borderId="6" xfId="0" applyFont="1" applyFill="1" applyBorder="1" applyAlignment="1">
      <alignment horizontal="center"/>
    </xf>
    <xf numFmtId="0" fontId="3" fillId="2" borderId="17" xfId="0" applyFont="1" applyFill="1" applyBorder="1" applyAlignment="1">
      <alignment horizontal="center"/>
    </xf>
    <xf numFmtId="0" fontId="3" fillId="2" borderId="25" xfId="0" applyFont="1" applyFill="1" applyBorder="1" applyAlignment="1">
      <alignment horizontal="center"/>
    </xf>
    <xf numFmtId="14" fontId="3" fillId="0" borderId="26" xfId="0" applyNumberFormat="1" applyFont="1" applyBorder="1" applyAlignment="1">
      <alignment horizontal="center"/>
    </xf>
    <xf numFmtId="0" fontId="3" fillId="2" borderId="1" xfId="0" applyFont="1" applyFill="1" applyBorder="1" applyAlignment="1">
      <alignment horizontal="center"/>
    </xf>
    <xf numFmtId="0" fontId="3" fillId="0" borderId="18" xfId="0" applyFont="1" applyBorder="1" applyAlignment="1">
      <alignment horizontal="left"/>
    </xf>
    <xf numFmtId="0" fontId="8" fillId="0" borderId="18" xfId="0" applyFont="1" applyBorder="1" applyAlignment="1">
      <alignment horizontal="left"/>
    </xf>
    <xf numFmtId="0" fontId="5" fillId="0" borderId="18" xfId="0" applyFont="1" applyBorder="1" applyAlignment="1">
      <alignment horizontal="left"/>
    </xf>
    <xf numFmtId="49" fontId="6" fillId="0" borderId="18" xfId="0" applyNumberFormat="1" applyFont="1" applyBorder="1" applyAlignment="1">
      <alignment horizontal="left"/>
    </xf>
    <xf numFmtId="49" fontId="6" fillId="0" borderId="19" xfId="0" applyNumberFormat="1" applyFont="1" applyBorder="1" applyAlignment="1">
      <alignment horizontal="left"/>
    </xf>
  </cellXfs>
  <cellStyles count="3">
    <cellStyle name="Čárka 2" xfId="1" xr:uid="{00000000-0005-0000-0000-000000000000}"/>
    <cellStyle name="Normální" xfId="0" builtinId="0"/>
    <cellStyle name="Normální 2" xfId="2" xr:uid="{1186FFC1-50D8-41A4-837A-E340FC74D25E}"/>
  </cellStyles>
  <dxfs count="0"/>
  <tableStyles count="0" defaultTableStyle="TableStyleMedium2" defaultPivotStyle="PivotStyleLight16"/>
  <colors>
    <mruColors>
      <color rgb="FFB4B4B4"/>
      <color rgb="FFFE08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53"/>
  <sheetViews>
    <sheetView showGridLines="0" topLeftCell="A18" zoomScale="69" zoomScaleNormal="69" workbookViewId="0">
      <selection activeCell="B52" sqref="B52"/>
    </sheetView>
  </sheetViews>
  <sheetFormatPr defaultColWidth="9.1796875" defaultRowHeight="12.75" customHeight="1" x14ac:dyDescent="0.35"/>
  <cols>
    <col min="1" max="1" width="11.453125" style="2" customWidth="1"/>
    <col min="2" max="2" width="46.81640625" style="2" customWidth="1"/>
    <col min="3" max="3" width="43.453125" style="2" customWidth="1"/>
    <col min="4" max="4" width="15.453125" style="11" customWidth="1"/>
    <col min="5" max="5" width="15" style="11" customWidth="1"/>
    <col min="6" max="7" width="9.453125" style="2" customWidth="1"/>
    <col min="8" max="8" width="10" style="2" customWidth="1"/>
    <col min="9" max="12" width="9.453125" style="2" customWidth="1"/>
    <col min="13" max="13" width="14.453125" style="2" customWidth="1"/>
    <col min="14" max="21" width="13.453125" style="2" customWidth="1"/>
    <col min="22" max="22" width="15.453125" style="2" customWidth="1"/>
    <col min="23" max="16384" width="9.1796875" style="2"/>
  </cols>
  <sheetData>
    <row r="1" spans="1:23" ht="38.25" customHeight="1" x14ac:dyDescent="0.35">
      <c r="A1" s="1" t="s">
        <v>0</v>
      </c>
    </row>
    <row r="2" spans="1:23" ht="15" customHeight="1" x14ac:dyDescent="0.35">
      <c r="A2" s="3" t="s">
        <v>1</v>
      </c>
      <c r="D2" s="67" t="s">
        <v>144</v>
      </c>
    </row>
    <row r="3" spans="1:23" ht="15" customHeight="1" x14ac:dyDescent="0.35">
      <c r="A3" s="3" t="s">
        <v>2</v>
      </c>
      <c r="D3" s="5" t="s">
        <v>3</v>
      </c>
    </row>
    <row r="4" spans="1:23" ht="15" customHeight="1" x14ac:dyDescent="0.35">
      <c r="A4" s="3" t="s">
        <v>4</v>
      </c>
      <c r="D4" s="2" t="s">
        <v>5</v>
      </c>
    </row>
    <row r="5" spans="1:23" ht="15" customHeight="1" x14ac:dyDescent="0.35">
      <c r="A5" s="3" t="s">
        <v>6</v>
      </c>
      <c r="D5" s="2" t="s">
        <v>7</v>
      </c>
    </row>
    <row r="6" spans="1:23" ht="15" customHeight="1" x14ac:dyDescent="0.35">
      <c r="A6" s="3" t="s">
        <v>8</v>
      </c>
      <c r="D6" s="2" t="s">
        <v>9</v>
      </c>
    </row>
    <row r="7" spans="1:23" ht="26.25" customHeight="1" x14ac:dyDescent="0.35">
      <c r="A7" s="49" t="s">
        <v>10</v>
      </c>
      <c r="B7" s="49"/>
      <c r="C7" s="49"/>
    </row>
    <row r="8" spans="1:23" ht="15" customHeight="1" x14ac:dyDescent="0.35">
      <c r="A8" s="3" t="s">
        <v>11</v>
      </c>
      <c r="D8" s="3" t="s">
        <v>12</v>
      </c>
      <c r="E8" s="15"/>
      <c r="F8" s="15"/>
      <c r="G8" s="15"/>
      <c r="H8" s="15"/>
      <c r="I8" s="15"/>
      <c r="J8" s="15"/>
      <c r="K8" s="15"/>
      <c r="L8" s="15"/>
      <c r="M8" s="15"/>
    </row>
    <row r="9" spans="1:23" ht="55.5" customHeight="1" x14ac:dyDescent="0.35">
      <c r="D9" s="50" t="s">
        <v>13</v>
      </c>
      <c r="E9" s="50"/>
      <c r="F9" s="50"/>
      <c r="G9" s="50"/>
      <c r="H9" s="50"/>
      <c r="I9" s="50"/>
      <c r="J9" s="50"/>
      <c r="K9" s="50"/>
      <c r="L9" s="50"/>
      <c r="M9" s="50"/>
    </row>
    <row r="10" spans="1:23" ht="33" customHeight="1" x14ac:dyDescent="0.35">
      <c r="D10" s="50" t="s">
        <v>14</v>
      </c>
      <c r="E10" s="50"/>
      <c r="F10" s="50"/>
      <c r="G10" s="50"/>
      <c r="H10" s="50"/>
      <c r="I10" s="50"/>
      <c r="J10" s="50"/>
      <c r="K10" s="50"/>
      <c r="L10" s="50"/>
      <c r="M10" s="50"/>
    </row>
    <row r="11" spans="1:23" ht="26.25" customHeight="1" x14ac:dyDescent="0.35">
      <c r="D11" s="50" t="s">
        <v>15</v>
      </c>
      <c r="E11" s="50"/>
      <c r="F11" s="50"/>
      <c r="G11" s="50"/>
      <c r="H11" s="50"/>
      <c r="I11" s="50"/>
      <c r="J11" s="50"/>
      <c r="K11" s="50"/>
      <c r="L11" s="50"/>
      <c r="M11" s="50"/>
    </row>
    <row r="12" spans="1:23" ht="43" customHeight="1" x14ac:dyDescent="0.35">
      <c r="A12" s="3"/>
      <c r="D12" s="51" t="s">
        <v>16</v>
      </c>
      <c r="E12" s="52"/>
      <c r="F12" s="52"/>
      <c r="G12" s="52"/>
      <c r="H12" s="52"/>
      <c r="I12" s="52"/>
      <c r="J12" s="52"/>
      <c r="K12" s="52"/>
      <c r="L12" s="52"/>
      <c r="M12" s="52"/>
    </row>
    <row r="13" spans="1:23" ht="21.5" customHeight="1" x14ac:dyDescent="0.35">
      <c r="A13" s="3"/>
      <c r="D13" s="28" t="s">
        <v>141</v>
      </c>
      <c r="E13" s="28"/>
      <c r="F13" s="28"/>
      <c r="G13" s="28"/>
      <c r="H13" s="28"/>
      <c r="I13" s="28"/>
      <c r="J13" s="28"/>
      <c r="K13" s="28"/>
      <c r="L13" s="28"/>
      <c r="M13" s="28"/>
    </row>
    <row r="14" spans="1:23" ht="15" customHeight="1" x14ac:dyDescent="0.35">
      <c r="A14" s="3"/>
      <c r="G14" s="3"/>
      <c r="H14" s="3"/>
      <c r="I14" s="3"/>
      <c r="M14" s="8"/>
    </row>
    <row r="15" spans="1:23" ht="15" customHeight="1" x14ac:dyDescent="0.35">
      <c r="A15" s="53" t="s">
        <v>17</v>
      </c>
      <c r="B15" s="45" t="s">
        <v>18</v>
      </c>
      <c r="C15" s="45" t="s">
        <v>19</v>
      </c>
      <c r="D15" s="45" t="s">
        <v>20</v>
      </c>
      <c r="E15" s="55" t="s">
        <v>21</v>
      </c>
      <c r="F15" s="61" t="s">
        <v>22</v>
      </c>
      <c r="G15" s="62"/>
      <c r="H15" s="62"/>
      <c r="I15" s="62"/>
      <c r="J15" s="62"/>
      <c r="K15" s="62"/>
      <c r="L15" s="45" t="s">
        <v>23</v>
      </c>
      <c r="M15" s="45" t="s">
        <v>24</v>
      </c>
      <c r="N15" s="45" t="s">
        <v>25</v>
      </c>
      <c r="O15" s="45" t="s">
        <v>26</v>
      </c>
      <c r="P15" s="45" t="s">
        <v>142</v>
      </c>
      <c r="Q15" s="45" t="s">
        <v>143</v>
      </c>
      <c r="R15" s="57" t="s">
        <v>27</v>
      </c>
      <c r="S15" s="57" t="s">
        <v>28</v>
      </c>
      <c r="T15" s="45" t="s">
        <v>29</v>
      </c>
      <c r="U15" s="45" t="s">
        <v>30</v>
      </c>
      <c r="V15" s="68" t="s">
        <v>145</v>
      </c>
      <c r="W15" s="17"/>
    </row>
    <row r="16" spans="1:23" ht="14.5" customHeight="1" x14ac:dyDescent="0.35">
      <c r="A16" s="54"/>
      <c r="B16" s="46"/>
      <c r="C16" s="46"/>
      <c r="D16" s="46"/>
      <c r="E16" s="56"/>
      <c r="F16" s="59" t="s">
        <v>31</v>
      </c>
      <c r="G16" s="60"/>
      <c r="H16" s="63" t="s">
        <v>32</v>
      </c>
      <c r="I16" s="64"/>
      <c r="J16" s="64"/>
      <c r="K16" s="64"/>
      <c r="L16" s="46"/>
      <c r="M16" s="46"/>
      <c r="N16" s="46"/>
      <c r="O16" s="46"/>
      <c r="P16" s="46"/>
      <c r="Q16" s="46"/>
      <c r="R16" s="58"/>
      <c r="S16" s="58"/>
      <c r="T16" s="46"/>
      <c r="U16" s="46"/>
      <c r="V16" s="69"/>
      <c r="W16" s="17"/>
    </row>
    <row r="17" spans="1:23" ht="78" customHeight="1" x14ac:dyDescent="0.35">
      <c r="A17" s="54"/>
      <c r="B17" s="46"/>
      <c r="C17" s="46"/>
      <c r="D17" s="46"/>
      <c r="E17" s="56"/>
      <c r="F17" s="7" t="s">
        <v>33</v>
      </c>
      <c r="G17" s="7" t="s">
        <v>34</v>
      </c>
      <c r="H17" s="7" t="s">
        <v>35</v>
      </c>
      <c r="I17" s="7" t="s">
        <v>36</v>
      </c>
      <c r="J17" s="7" t="s">
        <v>37</v>
      </c>
      <c r="K17" s="9" t="s">
        <v>38</v>
      </c>
      <c r="L17" s="48"/>
      <c r="M17" s="46"/>
      <c r="N17" s="46"/>
      <c r="O17" s="46"/>
      <c r="P17" s="46"/>
      <c r="Q17" s="46"/>
      <c r="R17" s="58"/>
      <c r="S17" s="58"/>
      <c r="T17" s="46"/>
      <c r="U17" s="46"/>
      <c r="V17" s="69"/>
      <c r="W17" s="17"/>
    </row>
    <row r="18" spans="1:23" ht="31" customHeight="1" x14ac:dyDescent="0.35">
      <c r="A18" s="54"/>
      <c r="B18" s="46"/>
      <c r="C18" s="46"/>
      <c r="D18" s="46"/>
      <c r="E18" s="56"/>
      <c r="F18" s="6" t="s">
        <v>39</v>
      </c>
      <c r="G18" s="6" t="s">
        <v>40</v>
      </c>
      <c r="H18" s="6" t="s">
        <v>41</v>
      </c>
      <c r="I18" s="6" t="s">
        <v>41</v>
      </c>
      <c r="J18" s="6" t="s">
        <v>40</v>
      </c>
      <c r="K18" s="6" t="s">
        <v>41</v>
      </c>
      <c r="L18" s="6"/>
      <c r="M18" s="46"/>
      <c r="N18" s="46"/>
      <c r="O18" s="46"/>
      <c r="P18" s="47"/>
      <c r="Q18" s="47"/>
      <c r="R18" s="58"/>
      <c r="S18" s="58"/>
      <c r="T18" s="46"/>
      <c r="U18" s="46"/>
      <c r="V18" s="70"/>
      <c r="W18" s="17"/>
    </row>
    <row r="19" spans="1:23" ht="12.75" customHeight="1" x14ac:dyDescent="0.25">
      <c r="A19" s="80" t="s">
        <v>132</v>
      </c>
      <c r="B19" s="30" t="s">
        <v>133</v>
      </c>
      <c r="C19" s="31" t="s">
        <v>134</v>
      </c>
      <c r="D19" s="32">
        <v>14605465</v>
      </c>
      <c r="E19" s="32">
        <v>1100000</v>
      </c>
      <c r="F19" s="29">
        <v>27.8</v>
      </c>
      <c r="G19" s="29">
        <v>18</v>
      </c>
      <c r="H19" s="29">
        <v>9</v>
      </c>
      <c r="I19" s="29">
        <v>9</v>
      </c>
      <c r="J19" s="29">
        <v>18</v>
      </c>
      <c r="K19" s="29">
        <v>9</v>
      </c>
      <c r="L19" s="29">
        <f t="shared" ref="L19:L51" si="0">SUM(F19:K19)</f>
        <v>90.8</v>
      </c>
      <c r="M19" s="33">
        <v>1100000</v>
      </c>
      <c r="N19" s="20" t="s">
        <v>45</v>
      </c>
      <c r="O19" s="20" t="s">
        <v>45</v>
      </c>
      <c r="P19" s="20" t="s">
        <v>67</v>
      </c>
      <c r="Q19" s="20" t="s">
        <v>67</v>
      </c>
      <c r="R19" s="21">
        <v>0.43</v>
      </c>
      <c r="S19" s="34">
        <v>0.9</v>
      </c>
      <c r="T19" s="72">
        <v>48029</v>
      </c>
      <c r="U19" s="73">
        <v>48029</v>
      </c>
      <c r="V19" s="35">
        <f t="shared" ref="V19:V28" si="1">M19/(0.8*D19)</f>
        <v>9.4142843107015081E-2</v>
      </c>
      <c r="W19" s="17"/>
    </row>
    <row r="20" spans="1:23" ht="12.75" customHeight="1" x14ac:dyDescent="0.25">
      <c r="A20" s="80" t="s">
        <v>80</v>
      </c>
      <c r="B20" s="30" t="s">
        <v>78</v>
      </c>
      <c r="C20" s="31" t="s">
        <v>81</v>
      </c>
      <c r="D20" s="36">
        <v>39429621</v>
      </c>
      <c r="E20" s="36">
        <v>2700000</v>
      </c>
      <c r="F20" s="29">
        <v>27.2</v>
      </c>
      <c r="G20" s="29">
        <v>17.8</v>
      </c>
      <c r="H20" s="29">
        <v>9</v>
      </c>
      <c r="I20" s="29">
        <v>8</v>
      </c>
      <c r="J20" s="29">
        <v>17.8</v>
      </c>
      <c r="K20" s="29">
        <v>9</v>
      </c>
      <c r="L20" s="29">
        <f t="shared" si="0"/>
        <v>88.8</v>
      </c>
      <c r="M20" s="37">
        <v>2700000</v>
      </c>
      <c r="N20" s="20" t="s">
        <v>45</v>
      </c>
      <c r="O20" s="20" t="s">
        <v>45</v>
      </c>
      <c r="P20" s="20" t="s">
        <v>67</v>
      </c>
      <c r="Q20" s="20" t="s">
        <v>67</v>
      </c>
      <c r="R20" s="21">
        <v>0.7</v>
      </c>
      <c r="S20" s="34">
        <v>0.9</v>
      </c>
      <c r="T20" s="74">
        <v>47483</v>
      </c>
      <c r="U20" s="73">
        <v>48029</v>
      </c>
      <c r="V20" s="35">
        <f t="shared" si="1"/>
        <v>8.5595547570695638E-2</v>
      </c>
      <c r="W20" s="17"/>
    </row>
    <row r="21" spans="1:23" ht="12.75" customHeight="1" x14ac:dyDescent="0.25">
      <c r="A21" s="80" t="s">
        <v>126</v>
      </c>
      <c r="B21" s="30" t="s">
        <v>127</v>
      </c>
      <c r="C21" s="31" t="s">
        <v>128</v>
      </c>
      <c r="D21" s="36">
        <v>5000000</v>
      </c>
      <c r="E21" s="36">
        <v>750000</v>
      </c>
      <c r="F21" s="29">
        <v>25.8</v>
      </c>
      <c r="G21" s="29">
        <v>17.399999999999999</v>
      </c>
      <c r="H21" s="29">
        <v>9</v>
      </c>
      <c r="I21" s="29">
        <v>9</v>
      </c>
      <c r="J21" s="29">
        <v>19</v>
      </c>
      <c r="K21" s="29">
        <v>8</v>
      </c>
      <c r="L21" s="29">
        <f t="shared" si="0"/>
        <v>88.2</v>
      </c>
      <c r="M21" s="37">
        <v>750000</v>
      </c>
      <c r="N21" s="20" t="s">
        <v>45</v>
      </c>
      <c r="O21" s="20" t="s">
        <v>45</v>
      </c>
      <c r="P21" s="20" t="s">
        <v>67</v>
      </c>
      <c r="Q21" s="20" t="s">
        <v>67</v>
      </c>
      <c r="R21" s="21">
        <v>0.56999999999999995</v>
      </c>
      <c r="S21" s="34">
        <v>0.9</v>
      </c>
      <c r="T21" s="72">
        <v>46934</v>
      </c>
      <c r="U21" s="73">
        <v>48029</v>
      </c>
      <c r="V21" s="35">
        <f t="shared" si="1"/>
        <v>0.1875</v>
      </c>
      <c r="W21" s="17"/>
    </row>
    <row r="22" spans="1:23" ht="12.75" customHeight="1" x14ac:dyDescent="0.25">
      <c r="A22" s="80" t="s">
        <v>100</v>
      </c>
      <c r="B22" s="30" t="s">
        <v>101</v>
      </c>
      <c r="C22" s="31" t="s">
        <v>102</v>
      </c>
      <c r="D22" s="32">
        <v>30561742</v>
      </c>
      <c r="E22" s="36">
        <v>3300000</v>
      </c>
      <c r="F22" s="29">
        <v>27</v>
      </c>
      <c r="G22" s="29">
        <v>16</v>
      </c>
      <c r="H22" s="29">
        <v>9</v>
      </c>
      <c r="I22" s="29">
        <v>9</v>
      </c>
      <c r="J22" s="29">
        <v>19</v>
      </c>
      <c r="K22" s="29">
        <v>7</v>
      </c>
      <c r="L22" s="29">
        <f t="shared" si="0"/>
        <v>87</v>
      </c>
      <c r="M22" s="38">
        <v>3300000</v>
      </c>
      <c r="N22" s="20" t="s">
        <v>45</v>
      </c>
      <c r="O22" s="20" t="s">
        <v>45</v>
      </c>
      <c r="P22" s="20" t="s">
        <v>67</v>
      </c>
      <c r="Q22" s="20" t="s">
        <v>67</v>
      </c>
      <c r="R22" s="21">
        <v>0.78</v>
      </c>
      <c r="S22" s="34">
        <v>0.9</v>
      </c>
      <c r="T22" s="72">
        <v>47848</v>
      </c>
      <c r="U22" s="73">
        <v>48029</v>
      </c>
      <c r="V22" s="35">
        <f t="shared" si="1"/>
        <v>0.13497267269647129</v>
      </c>
      <c r="W22" s="17"/>
    </row>
    <row r="23" spans="1:23" ht="12.75" customHeight="1" x14ac:dyDescent="0.25">
      <c r="A23" s="80" t="s">
        <v>88</v>
      </c>
      <c r="B23" s="19" t="s">
        <v>89</v>
      </c>
      <c r="C23" s="31" t="s">
        <v>90</v>
      </c>
      <c r="D23" s="36">
        <v>33786780</v>
      </c>
      <c r="E23" s="36">
        <v>3634500</v>
      </c>
      <c r="F23" s="29">
        <v>26.8</v>
      </c>
      <c r="G23" s="29">
        <v>16</v>
      </c>
      <c r="H23" s="29">
        <v>7</v>
      </c>
      <c r="I23" s="29">
        <v>7</v>
      </c>
      <c r="J23" s="29">
        <v>18</v>
      </c>
      <c r="K23" s="29">
        <v>9</v>
      </c>
      <c r="L23" s="29">
        <f t="shared" si="0"/>
        <v>83.8</v>
      </c>
      <c r="M23" s="37">
        <v>3600000</v>
      </c>
      <c r="N23" s="20" t="s">
        <v>45</v>
      </c>
      <c r="O23" s="20" t="s">
        <v>45</v>
      </c>
      <c r="P23" s="20" t="s">
        <v>67</v>
      </c>
      <c r="Q23" s="20" t="s">
        <v>67</v>
      </c>
      <c r="R23" s="21">
        <v>0.77</v>
      </c>
      <c r="S23" s="34">
        <v>0.9</v>
      </c>
      <c r="T23" s="72">
        <v>47484</v>
      </c>
      <c r="U23" s="73">
        <v>48029</v>
      </c>
      <c r="V23" s="35">
        <f t="shared" si="1"/>
        <v>0.13318818780599986</v>
      </c>
      <c r="W23" s="17"/>
    </row>
    <row r="24" spans="1:23" ht="12.75" customHeight="1" x14ac:dyDescent="0.25">
      <c r="A24" s="80" t="s">
        <v>85</v>
      </c>
      <c r="B24" s="18" t="s">
        <v>86</v>
      </c>
      <c r="C24" s="18" t="s">
        <v>87</v>
      </c>
      <c r="D24" s="36">
        <v>27124685</v>
      </c>
      <c r="E24" s="36">
        <v>3200000</v>
      </c>
      <c r="F24" s="29">
        <v>25</v>
      </c>
      <c r="G24" s="29">
        <v>16.600000000000001</v>
      </c>
      <c r="H24" s="29">
        <v>9</v>
      </c>
      <c r="I24" s="29">
        <v>8</v>
      </c>
      <c r="J24" s="29">
        <v>15</v>
      </c>
      <c r="K24" s="29">
        <v>8</v>
      </c>
      <c r="L24" s="29">
        <f t="shared" si="0"/>
        <v>81.599999999999994</v>
      </c>
      <c r="M24" s="37">
        <v>3200000</v>
      </c>
      <c r="N24" s="20" t="s">
        <v>45</v>
      </c>
      <c r="O24" s="20" t="s">
        <v>45</v>
      </c>
      <c r="P24" s="20" t="s">
        <v>67</v>
      </c>
      <c r="Q24" s="20" t="s">
        <v>67</v>
      </c>
      <c r="R24" s="21">
        <v>0.65</v>
      </c>
      <c r="S24" s="34">
        <v>0.9</v>
      </c>
      <c r="T24" s="72">
        <v>47118</v>
      </c>
      <c r="U24" s="73">
        <v>48029</v>
      </c>
      <c r="V24" s="35">
        <f t="shared" si="1"/>
        <v>0.14746715030976396</v>
      </c>
      <c r="W24" s="17"/>
    </row>
    <row r="25" spans="1:23" ht="12.75" customHeight="1" x14ac:dyDescent="0.25">
      <c r="A25" s="80" t="s">
        <v>123</v>
      </c>
      <c r="B25" s="31" t="s">
        <v>124</v>
      </c>
      <c r="C25" s="31" t="s">
        <v>125</v>
      </c>
      <c r="D25" s="32">
        <v>7994249</v>
      </c>
      <c r="E25" s="32">
        <v>1800000</v>
      </c>
      <c r="F25" s="29">
        <v>27.4</v>
      </c>
      <c r="G25" s="29">
        <v>12.2</v>
      </c>
      <c r="H25" s="29">
        <v>9</v>
      </c>
      <c r="I25" s="29">
        <v>9</v>
      </c>
      <c r="J25" s="29">
        <v>17</v>
      </c>
      <c r="K25" s="29">
        <v>7</v>
      </c>
      <c r="L25" s="29">
        <f t="shared" si="0"/>
        <v>81.599999999999994</v>
      </c>
      <c r="M25" s="33">
        <v>1700000</v>
      </c>
      <c r="N25" s="20" t="s">
        <v>45</v>
      </c>
      <c r="O25" s="20" t="s">
        <v>45</v>
      </c>
      <c r="P25" s="20" t="s">
        <v>67</v>
      </c>
      <c r="Q25" s="20" t="s">
        <v>67</v>
      </c>
      <c r="R25" s="21">
        <v>0.63</v>
      </c>
      <c r="S25" s="34">
        <v>0.9</v>
      </c>
      <c r="T25" s="74">
        <v>46934</v>
      </c>
      <c r="U25" s="73">
        <v>48029</v>
      </c>
      <c r="V25" s="35">
        <f t="shared" si="1"/>
        <v>0.26581608854064964</v>
      </c>
      <c r="W25" s="17"/>
    </row>
    <row r="26" spans="1:23" ht="12.75" customHeight="1" x14ac:dyDescent="0.25">
      <c r="A26" s="80" t="s">
        <v>94</v>
      </c>
      <c r="B26" s="30" t="s">
        <v>95</v>
      </c>
      <c r="C26" s="31" t="s">
        <v>96</v>
      </c>
      <c r="D26" s="32">
        <v>48363938</v>
      </c>
      <c r="E26" s="32">
        <v>4400000</v>
      </c>
      <c r="F26" s="29">
        <v>24.4</v>
      </c>
      <c r="G26" s="29">
        <v>16</v>
      </c>
      <c r="H26" s="29">
        <v>9</v>
      </c>
      <c r="I26" s="29">
        <v>8</v>
      </c>
      <c r="J26" s="29">
        <v>16</v>
      </c>
      <c r="K26" s="29">
        <v>8</v>
      </c>
      <c r="L26" s="29">
        <f t="shared" si="0"/>
        <v>81.400000000000006</v>
      </c>
      <c r="M26" s="33">
        <v>4400000</v>
      </c>
      <c r="N26" s="20" t="s">
        <v>45</v>
      </c>
      <c r="O26" s="20" t="s">
        <v>45</v>
      </c>
      <c r="P26" s="20" t="s">
        <v>67</v>
      </c>
      <c r="Q26" s="20" t="s">
        <v>67</v>
      </c>
      <c r="R26" s="21">
        <v>0.72</v>
      </c>
      <c r="S26" s="34">
        <v>0.9</v>
      </c>
      <c r="T26" s="72">
        <v>46874</v>
      </c>
      <c r="U26" s="73">
        <v>48029</v>
      </c>
      <c r="V26" s="35">
        <f t="shared" si="1"/>
        <v>0.11372109525076309</v>
      </c>
      <c r="W26" s="17"/>
    </row>
    <row r="27" spans="1:23" ht="12.75" customHeight="1" x14ac:dyDescent="0.25">
      <c r="A27" s="80" t="s">
        <v>52</v>
      </c>
      <c r="B27" s="19" t="s">
        <v>53</v>
      </c>
      <c r="C27" s="30" t="s">
        <v>54</v>
      </c>
      <c r="D27" s="36">
        <v>36459400</v>
      </c>
      <c r="E27" s="36">
        <v>3000000</v>
      </c>
      <c r="F27" s="29">
        <v>26.4</v>
      </c>
      <c r="G27" s="29">
        <v>16.8</v>
      </c>
      <c r="H27" s="29">
        <v>8</v>
      </c>
      <c r="I27" s="29">
        <v>8</v>
      </c>
      <c r="J27" s="29">
        <v>15</v>
      </c>
      <c r="K27" s="29">
        <v>7</v>
      </c>
      <c r="L27" s="29">
        <f t="shared" si="0"/>
        <v>81.2</v>
      </c>
      <c r="M27" s="37">
        <v>3000000</v>
      </c>
      <c r="N27" s="20" t="s">
        <v>45</v>
      </c>
      <c r="O27" s="20" t="s">
        <v>45</v>
      </c>
      <c r="P27" s="20" t="s">
        <v>67</v>
      </c>
      <c r="Q27" s="20" t="s">
        <v>67</v>
      </c>
      <c r="R27" s="21">
        <v>0.79</v>
      </c>
      <c r="S27" s="34">
        <v>0.9</v>
      </c>
      <c r="T27" s="72">
        <v>47208</v>
      </c>
      <c r="U27" s="73">
        <v>48029</v>
      </c>
      <c r="V27" s="35">
        <f t="shared" si="1"/>
        <v>0.10285413363906153</v>
      </c>
      <c r="W27" s="17"/>
    </row>
    <row r="28" spans="1:23" ht="12.75" customHeight="1" x14ac:dyDescent="0.25">
      <c r="A28" s="81" t="s">
        <v>61</v>
      </c>
      <c r="B28" s="30" t="s">
        <v>62</v>
      </c>
      <c r="C28" s="31" t="s">
        <v>63</v>
      </c>
      <c r="D28" s="32">
        <v>14963728</v>
      </c>
      <c r="E28" s="32">
        <v>1334300</v>
      </c>
      <c r="F28" s="29">
        <v>23.4</v>
      </c>
      <c r="G28" s="29">
        <v>15.8</v>
      </c>
      <c r="H28" s="29">
        <v>8</v>
      </c>
      <c r="I28" s="29">
        <v>7</v>
      </c>
      <c r="J28" s="29">
        <v>17.8</v>
      </c>
      <c r="K28" s="29">
        <v>9</v>
      </c>
      <c r="L28" s="29">
        <f t="shared" si="0"/>
        <v>81</v>
      </c>
      <c r="M28" s="39">
        <v>1250000</v>
      </c>
      <c r="N28" s="20" t="s">
        <v>45</v>
      </c>
      <c r="O28" s="20" t="s">
        <v>45</v>
      </c>
      <c r="P28" s="20" t="s">
        <v>45</v>
      </c>
      <c r="Q28" s="71" t="s">
        <v>146</v>
      </c>
      <c r="R28" s="21">
        <v>0.84</v>
      </c>
      <c r="S28" s="34">
        <v>0.9</v>
      </c>
      <c r="T28" s="72">
        <v>47118</v>
      </c>
      <c r="U28" s="73">
        <v>48029</v>
      </c>
      <c r="V28" s="35">
        <f t="shared" si="1"/>
        <v>0.10441916613293158</v>
      </c>
      <c r="W28" s="17"/>
    </row>
    <row r="29" spans="1:23" ht="12.75" customHeight="1" x14ac:dyDescent="0.25">
      <c r="A29" s="80" t="s">
        <v>71</v>
      </c>
      <c r="B29" s="19" t="s">
        <v>72</v>
      </c>
      <c r="C29" s="31" t="s">
        <v>73</v>
      </c>
      <c r="D29" s="36">
        <v>47752505</v>
      </c>
      <c r="E29" s="36">
        <v>5000000</v>
      </c>
      <c r="F29" s="29">
        <v>24.8</v>
      </c>
      <c r="G29" s="29">
        <v>13.8</v>
      </c>
      <c r="H29" s="29">
        <v>8</v>
      </c>
      <c r="I29" s="29">
        <v>8</v>
      </c>
      <c r="J29" s="29">
        <v>15</v>
      </c>
      <c r="K29" s="29">
        <v>9</v>
      </c>
      <c r="L29" s="29">
        <f t="shared" si="0"/>
        <v>78.599999999999994</v>
      </c>
      <c r="M29" s="40"/>
      <c r="N29" s="20" t="s">
        <v>45</v>
      </c>
      <c r="O29" s="41"/>
      <c r="P29" s="41" t="s">
        <v>67</v>
      </c>
      <c r="Q29" s="41"/>
      <c r="R29" s="21">
        <v>0.57999999999999996</v>
      </c>
      <c r="S29" s="41"/>
      <c r="T29" s="74">
        <v>47118</v>
      </c>
      <c r="U29" s="75"/>
      <c r="V29" s="35"/>
      <c r="W29" s="17"/>
    </row>
    <row r="30" spans="1:23" ht="12.75" customHeight="1" x14ac:dyDescent="0.25">
      <c r="A30" s="80" t="s">
        <v>129</v>
      </c>
      <c r="B30" s="30" t="s">
        <v>130</v>
      </c>
      <c r="C30" s="31" t="s">
        <v>131</v>
      </c>
      <c r="D30" s="36">
        <v>32525892</v>
      </c>
      <c r="E30" s="36">
        <v>3500000</v>
      </c>
      <c r="F30" s="29">
        <v>21.8</v>
      </c>
      <c r="G30" s="29">
        <v>14.8</v>
      </c>
      <c r="H30" s="29">
        <v>9</v>
      </c>
      <c r="I30" s="29">
        <v>8</v>
      </c>
      <c r="J30" s="29">
        <v>16</v>
      </c>
      <c r="K30" s="29">
        <v>9</v>
      </c>
      <c r="L30" s="29">
        <f t="shared" si="0"/>
        <v>78.599999999999994</v>
      </c>
      <c r="M30" s="40"/>
      <c r="N30" s="20" t="s">
        <v>45</v>
      </c>
      <c r="O30" s="41"/>
      <c r="P30" s="41" t="s">
        <v>67</v>
      </c>
      <c r="Q30" s="41"/>
      <c r="R30" s="21">
        <v>0.87</v>
      </c>
      <c r="S30" s="41"/>
      <c r="T30" s="72">
        <v>47118</v>
      </c>
      <c r="U30" s="75"/>
      <c r="V30" s="35"/>
      <c r="W30" s="17"/>
    </row>
    <row r="31" spans="1:23" ht="12.75" customHeight="1" x14ac:dyDescent="0.25">
      <c r="A31" s="80" t="s">
        <v>55</v>
      </c>
      <c r="B31" s="30" t="s">
        <v>56</v>
      </c>
      <c r="C31" s="31" t="s">
        <v>57</v>
      </c>
      <c r="D31" s="36">
        <v>47150000</v>
      </c>
      <c r="E31" s="36">
        <v>5000000</v>
      </c>
      <c r="F31" s="29">
        <v>25</v>
      </c>
      <c r="G31" s="29">
        <v>13</v>
      </c>
      <c r="H31" s="29">
        <v>7.2</v>
      </c>
      <c r="I31" s="29">
        <v>8</v>
      </c>
      <c r="J31" s="29">
        <v>18</v>
      </c>
      <c r="K31" s="29">
        <v>7</v>
      </c>
      <c r="L31" s="29">
        <f t="shared" si="0"/>
        <v>78.2</v>
      </c>
      <c r="M31" s="40"/>
      <c r="N31" s="20" t="s">
        <v>45</v>
      </c>
      <c r="O31" s="41"/>
      <c r="P31" s="41" t="s">
        <v>67</v>
      </c>
      <c r="Q31" s="41"/>
      <c r="R31" s="21">
        <v>0.9</v>
      </c>
      <c r="S31" s="41"/>
      <c r="T31" s="72">
        <v>46996</v>
      </c>
      <c r="U31" s="75"/>
      <c r="V31" s="35"/>
      <c r="W31" s="17"/>
    </row>
    <row r="32" spans="1:23" ht="12.75" customHeight="1" x14ac:dyDescent="0.25">
      <c r="A32" s="80" t="s">
        <v>115</v>
      </c>
      <c r="B32" s="19" t="s">
        <v>89</v>
      </c>
      <c r="C32" s="31" t="s">
        <v>116</v>
      </c>
      <c r="D32" s="36">
        <v>31324938</v>
      </c>
      <c r="E32" s="36">
        <v>2788750</v>
      </c>
      <c r="F32" s="29">
        <v>21.8</v>
      </c>
      <c r="G32" s="29">
        <v>15.8</v>
      </c>
      <c r="H32" s="29">
        <v>8</v>
      </c>
      <c r="I32" s="29">
        <v>8</v>
      </c>
      <c r="J32" s="29">
        <v>16</v>
      </c>
      <c r="K32" s="29">
        <v>8</v>
      </c>
      <c r="L32" s="29">
        <f t="shared" si="0"/>
        <v>77.599999999999994</v>
      </c>
      <c r="M32" s="40"/>
      <c r="N32" s="20" t="s">
        <v>45</v>
      </c>
      <c r="O32" s="41"/>
      <c r="P32" s="41" t="s">
        <v>67</v>
      </c>
      <c r="Q32" s="41"/>
      <c r="R32" s="21">
        <v>0.9</v>
      </c>
      <c r="S32" s="41"/>
      <c r="T32" s="72">
        <v>47119</v>
      </c>
      <c r="U32" s="75"/>
      <c r="V32" s="35"/>
      <c r="W32" s="17"/>
    </row>
    <row r="33" spans="1:23" ht="12.75" customHeight="1" x14ac:dyDescent="0.25">
      <c r="A33" s="80" t="s">
        <v>103</v>
      </c>
      <c r="B33" s="19" t="s">
        <v>104</v>
      </c>
      <c r="C33" s="31" t="s">
        <v>105</v>
      </c>
      <c r="D33" s="36">
        <v>38623200</v>
      </c>
      <c r="E33" s="36">
        <v>3800000</v>
      </c>
      <c r="F33" s="29">
        <v>20.6</v>
      </c>
      <c r="G33" s="29">
        <v>16</v>
      </c>
      <c r="H33" s="29">
        <v>8</v>
      </c>
      <c r="I33" s="29">
        <v>7.8</v>
      </c>
      <c r="J33" s="29">
        <v>17</v>
      </c>
      <c r="K33" s="29">
        <v>8</v>
      </c>
      <c r="L33" s="29">
        <f t="shared" si="0"/>
        <v>77.400000000000006</v>
      </c>
      <c r="M33" s="40"/>
      <c r="N33" s="20" t="s">
        <v>45</v>
      </c>
      <c r="O33" s="41"/>
      <c r="P33" s="41" t="s">
        <v>67</v>
      </c>
      <c r="Q33" s="41"/>
      <c r="R33" s="21">
        <v>0.72</v>
      </c>
      <c r="S33" s="41"/>
      <c r="T33" s="72">
        <v>47392</v>
      </c>
      <c r="U33" s="75"/>
      <c r="V33" s="35"/>
      <c r="W33" s="17"/>
    </row>
    <row r="34" spans="1:23" ht="12.75" customHeight="1" x14ac:dyDescent="0.25">
      <c r="A34" s="80" t="s">
        <v>137</v>
      </c>
      <c r="B34" s="30" t="s">
        <v>138</v>
      </c>
      <c r="C34" s="31" t="s">
        <v>139</v>
      </c>
      <c r="D34" s="36">
        <v>7358375</v>
      </c>
      <c r="E34" s="36">
        <v>500000</v>
      </c>
      <c r="F34" s="29">
        <v>19.399999999999999</v>
      </c>
      <c r="G34" s="29">
        <v>17.399999999999999</v>
      </c>
      <c r="H34" s="29">
        <v>9</v>
      </c>
      <c r="I34" s="29">
        <v>6</v>
      </c>
      <c r="J34" s="29">
        <v>17.2</v>
      </c>
      <c r="K34" s="29">
        <v>7</v>
      </c>
      <c r="L34" s="29">
        <f t="shared" si="0"/>
        <v>76</v>
      </c>
      <c r="M34" s="40"/>
      <c r="N34" s="20" t="s">
        <v>45</v>
      </c>
      <c r="O34" s="41"/>
      <c r="P34" s="41" t="s">
        <v>67</v>
      </c>
      <c r="Q34" s="41"/>
      <c r="R34" s="21">
        <v>0.74</v>
      </c>
      <c r="S34" s="41"/>
      <c r="T34" s="72">
        <v>46783</v>
      </c>
      <c r="U34" s="75"/>
      <c r="V34" s="35"/>
      <c r="W34" s="17"/>
    </row>
    <row r="35" spans="1:23" ht="12.75" customHeight="1" x14ac:dyDescent="0.25">
      <c r="A35" s="80" t="s">
        <v>82</v>
      </c>
      <c r="B35" s="30" t="s">
        <v>83</v>
      </c>
      <c r="C35" s="18" t="s">
        <v>84</v>
      </c>
      <c r="D35" s="32">
        <v>22519500</v>
      </c>
      <c r="E35" s="36">
        <v>6000000</v>
      </c>
      <c r="F35" s="29">
        <v>21.2</v>
      </c>
      <c r="G35" s="29">
        <v>14.6</v>
      </c>
      <c r="H35" s="29">
        <v>9</v>
      </c>
      <c r="I35" s="29">
        <v>9</v>
      </c>
      <c r="J35" s="29">
        <v>14</v>
      </c>
      <c r="K35" s="29">
        <v>8</v>
      </c>
      <c r="L35" s="29">
        <f t="shared" si="0"/>
        <v>75.8</v>
      </c>
      <c r="M35" s="40"/>
      <c r="N35" s="20" t="s">
        <v>45</v>
      </c>
      <c r="O35" s="41"/>
      <c r="P35" s="41" t="s">
        <v>45</v>
      </c>
      <c r="Q35" s="41"/>
      <c r="R35" s="21">
        <v>0.55000000000000004</v>
      </c>
      <c r="S35" s="41"/>
      <c r="T35" s="72">
        <v>47102</v>
      </c>
      <c r="U35" s="75"/>
      <c r="V35" s="35"/>
      <c r="W35" s="17"/>
    </row>
    <row r="36" spans="1:23" ht="12.75" customHeight="1" x14ac:dyDescent="0.25">
      <c r="A36" s="80" t="s">
        <v>49</v>
      </c>
      <c r="B36" s="30" t="s">
        <v>50</v>
      </c>
      <c r="C36" s="31" t="s">
        <v>51</v>
      </c>
      <c r="D36" s="32">
        <v>73079730</v>
      </c>
      <c r="E36" s="36">
        <v>3500000</v>
      </c>
      <c r="F36" s="29">
        <v>19.600000000000001</v>
      </c>
      <c r="G36" s="29">
        <v>17</v>
      </c>
      <c r="H36" s="29">
        <v>8</v>
      </c>
      <c r="I36" s="29">
        <v>7</v>
      </c>
      <c r="J36" s="29">
        <v>13</v>
      </c>
      <c r="K36" s="29">
        <v>10</v>
      </c>
      <c r="L36" s="29">
        <f t="shared" si="0"/>
        <v>74.599999999999994</v>
      </c>
      <c r="M36" s="40"/>
      <c r="N36" s="20" t="s">
        <v>45</v>
      </c>
      <c r="O36" s="41"/>
      <c r="P36" s="41" t="s">
        <v>67</v>
      </c>
      <c r="Q36" s="41"/>
      <c r="R36" s="21">
        <v>0.86</v>
      </c>
      <c r="S36" s="41"/>
      <c r="T36" s="72">
        <v>48029</v>
      </c>
      <c r="U36" s="75"/>
      <c r="V36" s="35"/>
      <c r="W36" s="17"/>
    </row>
    <row r="37" spans="1:23" ht="12.75" customHeight="1" x14ac:dyDescent="0.25">
      <c r="A37" s="80" t="s">
        <v>58</v>
      </c>
      <c r="B37" s="30" t="s">
        <v>59</v>
      </c>
      <c r="C37" s="31" t="s">
        <v>60</v>
      </c>
      <c r="D37" s="36">
        <v>39882000</v>
      </c>
      <c r="E37" s="36">
        <v>4800000</v>
      </c>
      <c r="F37" s="29">
        <v>23.8</v>
      </c>
      <c r="G37" s="29">
        <v>14.6</v>
      </c>
      <c r="H37" s="29">
        <v>7</v>
      </c>
      <c r="I37" s="29">
        <v>8</v>
      </c>
      <c r="J37" s="29">
        <v>13</v>
      </c>
      <c r="K37" s="29">
        <v>6</v>
      </c>
      <c r="L37" s="29">
        <f t="shared" si="0"/>
        <v>72.400000000000006</v>
      </c>
      <c r="M37" s="40"/>
      <c r="N37" s="20" t="s">
        <v>45</v>
      </c>
      <c r="O37" s="41"/>
      <c r="P37" s="41" t="s">
        <v>67</v>
      </c>
      <c r="Q37" s="41"/>
      <c r="R37" s="21">
        <v>0.72</v>
      </c>
      <c r="S37" s="41"/>
      <c r="T37" s="74">
        <v>48029</v>
      </c>
      <c r="U37" s="75"/>
      <c r="V37" s="35"/>
      <c r="W37" s="17"/>
    </row>
    <row r="38" spans="1:23" ht="12.75" customHeight="1" x14ac:dyDescent="0.25">
      <c r="A38" s="80" t="s">
        <v>77</v>
      </c>
      <c r="B38" s="30" t="s">
        <v>78</v>
      </c>
      <c r="C38" s="31" t="s">
        <v>79</v>
      </c>
      <c r="D38" s="32">
        <v>17161000</v>
      </c>
      <c r="E38" s="36">
        <v>3300000</v>
      </c>
      <c r="F38" s="29">
        <v>22.6</v>
      </c>
      <c r="G38" s="29">
        <v>14.8</v>
      </c>
      <c r="H38" s="29">
        <v>9</v>
      </c>
      <c r="I38" s="29">
        <v>8</v>
      </c>
      <c r="J38" s="29">
        <v>12</v>
      </c>
      <c r="K38" s="29">
        <v>6</v>
      </c>
      <c r="L38" s="29">
        <f t="shared" si="0"/>
        <v>72.400000000000006</v>
      </c>
      <c r="M38" s="40"/>
      <c r="N38" s="20" t="s">
        <v>45</v>
      </c>
      <c r="O38" s="41"/>
      <c r="P38" s="41" t="s">
        <v>67</v>
      </c>
      <c r="Q38" s="41"/>
      <c r="R38" s="21">
        <v>0.22</v>
      </c>
      <c r="S38" s="41"/>
      <c r="T38" s="72">
        <v>47483</v>
      </c>
      <c r="U38" s="75"/>
      <c r="V38" s="35"/>
      <c r="W38" s="17"/>
    </row>
    <row r="39" spans="1:23" ht="12.75" customHeight="1" x14ac:dyDescent="0.25">
      <c r="A39" s="80" t="s">
        <v>68</v>
      </c>
      <c r="B39" s="18" t="s">
        <v>69</v>
      </c>
      <c r="C39" s="31" t="s">
        <v>70</v>
      </c>
      <c r="D39" s="32">
        <v>24884250</v>
      </c>
      <c r="E39" s="36">
        <v>3000000</v>
      </c>
      <c r="F39" s="29">
        <v>19.399999999999999</v>
      </c>
      <c r="G39" s="29">
        <v>13.4</v>
      </c>
      <c r="H39" s="29">
        <v>8</v>
      </c>
      <c r="I39" s="29">
        <v>8</v>
      </c>
      <c r="J39" s="29">
        <v>14</v>
      </c>
      <c r="K39" s="29">
        <v>6</v>
      </c>
      <c r="L39" s="29">
        <f t="shared" si="0"/>
        <v>68.8</v>
      </c>
      <c r="M39" s="40"/>
      <c r="N39" s="20" t="s">
        <v>45</v>
      </c>
      <c r="O39" s="41"/>
      <c r="P39" s="41" t="s">
        <v>45</v>
      </c>
      <c r="Q39" s="41"/>
      <c r="R39" s="21">
        <v>0.55000000000000004</v>
      </c>
      <c r="S39" s="41"/>
      <c r="T39" s="72">
        <v>46934</v>
      </c>
      <c r="U39" s="75"/>
      <c r="V39" s="35"/>
      <c r="W39" s="17"/>
    </row>
    <row r="40" spans="1:23" ht="12.75" customHeight="1" x14ac:dyDescent="0.25">
      <c r="A40" s="80" t="s">
        <v>109</v>
      </c>
      <c r="B40" s="30" t="s">
        <v>110</v>
      </c>
      <c r="C40" s="31" t="s">
        <v>111</v>
      </c>
      <c r="D40" s="32">
        <v>12776922</v>
      </c>
      <c r="E40" s="32">
        <v>1800000</v>
      </c>
      <c r="F40" s="29">
        <v>20.8</v>
      </c>
      <c r="G40" s="29">
        <v>10</v>
      </c>
      <c r="H40" s="29">
        <v>7</v>
      </c>
      <c r="I40" s="29">
        <v>7</v>
      </c>
      <c r="J40" s="29">
        <v>18</v>
      </c>
      <c r="K40" s="29">
        <v>6</v>
      </c>
      <c r="L40" s="29">
        <f t="shared" si="0"/>
        <v>68.8</v>
      </c>
      <c r="M40" s="40"/>
      <c r="N40" s="20" t="s">
        <v>45</v>
      </c>
      <c r="O40" s="41"/>
      <c r="P40" s="41" t="s">
        <v>67</v>
      </c>
      <c r="Q40" s="41"/>
      <c r="R40" s="21">
        <v>0.88</v>
      </c>
      <c r="S40" s="41"/>
      <c r="T40" s="74">
        <v>46538</v>
      </c>
      <c r="U40" s="75"/>
      <c r="V40" s="35"/>
      <c r="W40" s="17"/>
    </row>
    <row r="41" spans="1:23" ht="12.75" customHeight="1" x14ac:dyDescent="0.25">
      <c r="A41" s="80" t="s">
        <v>120</v>
      </c>
      <c r="B41" s="19" t="s">
        <v>121</v>
      </c>
      <c r="C41" s="31" t="s">
        <v>122</v>
      </c>
      <c r="D41" s="32">
        <v>2811000</v>
      </c>
      <c r="E41" s="32">
        <v>900000</v>
      </c>
      <c r="F41" s="29">
        <v>19</v>
      </c>
      <c r="G41" s="29">
        <v>10.4</v>
      </c>
      <c r="H41" s="29">
        <v>8</v>
      </c>
      <c r="I41" s="29">
        <v>8</v>
      </c>
      <c r="J41" s="29">
        <v>14.2</v>
      </c>
      <c r="K41" s="29">
        <v>8</v>
      </c>
      <c r="L41" s="29">
        <f t="shared" si="0"/>
        <v>67.599999999999994</v>
      </c>
      <c r="M41" s="40"/>
      <c r="N41" s="20" t="s">
        <v>45</v>
      </c>
      <c r="O41" s="41"/>
      <c r="P41" s="41" t="s">
        <v>67</v>
      </c>
      <c r="Q41" s="41"/>
      <c r="R41" s="21">
        <v>0.7</v>
      </c>
      <c r="S41" s="41"/>
      <c r="T41" s="72">
        <v>48029</v>
      </c>
      <c r="U41" s="75"/>
      <c r="V41" s="35"/>
      <c r="W41" s="17"/>
    </row>
    <row r="42" spans="1:23" ht="12.75" customHeight="1" x14ac:dyDescent="0.25">
      <c r="A42" s="80" t="s">
        <v>135</v>
      </c>
      <c r="B42" s="19" t="s">
        <v>104</v>
      </c>
      <c r="C42" s="31" t="s">
        <v>136</v>
      </c>
      <c r="D42" s="32">
        <v>28043100</v>
      </c>
      <c r="E42" s="32">
        <v>5850000</v>
      </c>
      <c r="F42" s="29">
        <v>14.8</v>
      </c>
      <c r="G42" s="29">
        <v>15</v>
      </c>
      <c r="H42" s="29">
        <v>8</v>
      </c>
      <c r="I42" s="29">
        <v>8</v>
      </c>
      <c r="J42" s="29">
        <v>14.8</v>
      </c>
      <c r="K42" s="29">
        <v>7</v>
      </c>
      <c r="L42" s="29">
        <f t="shared" si="0"/>
        <v>67.599999999999994</v>
      </c>
      <c r="M42" s="40"/>
      <c r="N42" s="20" t="s">
        <v>45</v>
      </c>
      <c r="O42" s="41"/>
      <c r="P42" s="41" t="s">
        <v>45</v>
      </c>
      <c r="Q42" s="41"/>
      <c r="R42" s="21">
        <v>0.9</v>
      </c>
      <c r="S42" s="41"/>
      <c r="T42" s="72">
        <v>47392</v>
      </c>
      <c r="U42" s="75"/>
      <c r="V42" s="35"/>
      <c r="W42" s="17"/>
    </row>
    <row r="43" spans="1:23" ht="12.75" customHeight="1" x14ac:dyDescent="0.25">
      <c r="A43" s="80" t="s">
        <v>42</v>
      </c>
      <c r="B43" s="19" t="s">
        <v>43</v>
      </c>
      <c r="C43" s="30" t="s">
        <v>44</v>
      </c>
      <c r="D43" s="36">
        <v>38800000</v>
      </c>
      <c r="E43" s="36">
        <v>5000000</v>
      </c>
      <c r="F43" s="29">
        <v>20</v>
      </c>
      <c r="G43" s="29">
        <v>12</v>
      </c>
      <c r="H43" s="29">
        <v>7</v>
      </c>
      <c r="I43" s="29">
        <v>9</v>
      </c>
      <c r="J43" s="29">
        <v>15</v>
      </c>
      <c r="K43" s="29">
        <v>4</v>
      </c>
      <c r="L43" s="29">
        <f t="shared" si="0"/>
        <v>67</v>
      </c>
      <c r="M43" s="40"/>
      <c r="N43" s="22" t="s">
        <v>45</v>
      </c>
      <c r="O43" s="41"/>
      <c r="P43" s="41" t="s">
        <v>67</v>
      </c>
      <c r="Q43" s="41"/>
      <c r="R43" s="21">
        <v>0.6</v>
      </c>
      <c r="S43" s="41"/>
      <c r="T43" s="72">
        <v>46728</v>
      </c>
      <c r="U43" s="75"/>
      <c r="V43" s="35"/>
      <c r="W43" s="17"/>
    </row>
    <row r="44" spans="1:23" ht="12.75" customHeight="1" x14ac:dyDescent="0.25">
      <c r="A44" s="80" t="s">
        <v>97</v>
      </c>
      <c r="B44" s="19" t="s">
        <v>98</v>
      </c>
      <c r="C44" s="31" t="s">
        <v>99</v>
      </c>
      <c r="D44" s="36">
        <v>31730000</v>
      </c>
      <c r="E44" s="36">
        <v>4500000</v>
      </c>
      <c r="F44" s="29">
        <v>15.4</v>
      </c>
      <c r="G44" s="29">
        <v>11.6</v>
      </c>
      <c r="H44" s="29">
        <v>9</v>
      </c>
      <c r="I44" s="29">
        <v>9</v>
      </c>
      <c r="J44" s="29">
        <v>16</v>
      </c>
      <c r="K44" s="29">
        <v>6</v>
      </c>
      <c r="L44" s="29">
        <f t="shared" si="0"/>
        <v>67</v>
      </c>
      <c r="M44" s="40"/>
      <c r="N44" s="20" t="s">
        <v>45</v>
      </c>
      <c r="O44" s="41"/>
      <c r="P44" s="41" t="s">
        <v>67</v>
      </c>
      <c r="Q44" s="41"/>
      <c r="R44" s="21">
        <v>0.81</v>
      </c>
      <c r="S44" s="41"/>
      <c r="T44" s="72">
        <v>46873</v>
      </c>
      <c r="U44" s="75"/>
      <c r="V44" s="35"/>
      <c r="W44" s="17"/>
    </row>
    <row r="45" spans="1:23" ht="12.75" customHeight="1" x14ac:dyDescent="0.25">
      <c r="A45" s="80" t="s">
        <v>112</v>
      </c>
      <c r="B45" s="30" t="s">
        <v>113</v>
      </c>
      <c r="C45" s="31" t="s">
        <v>114</v>
      </c>
      <c r="D45" s="32">
        <v>18189500</v>
      </c>
      <c r="E45" s="32">
        <v>2875000</v>
      </c>
      <c r="F45" s="29">
        <v>22</v>
      </c>
      <c r="G45" s="29">
        <v>13</v>
      </c>
      <c r="H45" s="29">
        <v>7</v>
      </c>
      <c r="I45" s="29">
        <v>6</v>
      </c>
      <c r="J45" s="29">
        <v>13</v>
      </c>
      <c r="K45" s="29">
        <v>6</v>
      </c>
      <c r="L45" s="29">
        <f t="shared" si="0"/>
        <v>67</v>
      </c>
      <c r="M45" s="40"/>
      <c r="N45" s="20" t="s">
        <v>45</v>
      </c>
      <c r="O45" s="41"/>
      <c r="P45" s="41" t="s">
        <v>67</v>
      </c>
      <c r="Q45" s="41"/>
      <c r="R45" s="21">
        <v>0.76</v>
      </c>
      <c r="S45" s="41"/>
      <c r="T45" s="74">
        <v>48029</v>
      </c>
      <c r="U45" s="75"/>
      <c r="V45" s="35"/>
      <c r="W45" s="17"/>
    </row>
    <row r="46" spans="1:23" ht="12.75" customHeight="1" x14ac:dyDescent="0.25">
      <c r="A46" s="80" t="s">
        <v>64</v>
      </c>
      <c r="B46" s="18" t="s">
        <v>65</v>
      </c>
      <c r="C46" s="31" t="s">
        <v>66</v>
      </c>
      <c r="D46" s="36">
        <v>173100000</v>
      </c>
      <c r="E46" s="36">
        <v>3500000</v>
      </c>
      <c r="F46" s="29">
        <v>24.2</v>
      </c>
      <c r="G46" s="29">
        <v>16.2</v>
      </c>
      <c r="H46" s="29">
        <v>5</v>
      </c>
      <c r="I46" s="29">
        <v>5</v>
      </c>
      <c r="J46" s="29">
        <v>12</v>
      </c>
      <c r="K46" s="29">
        <v>4</v>
      </c>
      <c r="L46" s="29">
        <f t="shared" si="0"/>
        <v>66.400000000000006</v>
      </c>
      <c r="M46" s="40"/>
      <c r="N46" s="20" t="s">
        <v>67</v>
      </c>
      <c r="O46" s="41"/>
      <c r="P46" s="41" t="s">
        <v>67</v>
      </c>
      <c r="Q46" s="41"/>
      <c r="R46" s="21">
        <v>0.34</v>
      </c>
      <c r="S46" s="41"/>
      <c r="T46" s="72">
        <v>47118</v>
      </c>
      <c r="U46" s="75"/>
      <c r="V46" s="35"/>
      <c r="W46" s="17"/>
    </row>
    <row r="47" spans="1:23" ht="12.75" customHeight="1" x14ac:dyDescent="0.25">
      <c r="A47" s="82" t="s">
        <v>46</v>
      </c>
      <c r="B47" s="19" t="s">
        <v>47</v>
      </c>
      <c r="C47" s="31" t="s">
        <v>48</v>
      </c>
      <c r="D47" s="32">
        <v>29397528</v>
      </c>
      <c r="E47" s="32">
        <v>2970000</v>
      </c>
      <c r="F47" s="29">
        <v>14.2</v>
      </c>
      <c r="G47" s="29">
        <v>12</v>
      </c>
      <c r="H47" s="29">
        <v>9</v>
      </c>
      <c r="I47" s="29">
        <v>7</v>
      </c>
      <c r="J47" s="29">
        <v>18</v>
      </c>
      <c r="K47" s="29">
        <v>6</v>
      </c>
      <c r="L47" s="29">
        <f t="shared" si="0"/>
        <v>66.2</v>
      </c>
      <c r="M47" s="40"/>
      <c r="N47" s="20" t="s">
        <v>45</v>
      </c>
      <c r="O47" s="41"/>
      <c r="P47" s="41" t="s">
        <v>67</v>
      </c>
      <c r="Q47" s="41"/>
      <c r="R47" s="21">
        <v>0.78</v>
      </c>
      <c r="S47" s="41"/>
      <c r="T47" s="72">
        <v>48029</v>
      </c>
      <c r="U47" s="75"/>
      <c r="V47" s="35"/>
      <c r="W47" s="17"/>
    </row>
    <row r="48" spans="1:23" ht="12.75" customHeight="1" x14ac:dyDescent="0.25">
      <c r="A48" s="80" t="s">
        <v>91</v>
      </c>
      <c r="B48" s="30" t="s">
        <v>92</v>
      </c>
      <c r="C48" s="31" t="s">
        <v>93</v>
      </c>
      <c r="D48" s="32">
        <v>44747876</v>
      </c>
      <c r="E48" s="36">
        <v>2750000</v>
      </c>
      <c r="F48" s="29">
        <v>14.8</v>
      </c>
      <c r="G48" s="29">
        <v>15.2</v>
      </c>
      <c r="H48" s="29">
        <v>9</v>
      </c>
      <c r="I48" s="29">
        <v>9.1999999999999993</v>
      </c>
      <c r="J48" s="29">
        <v>10</v>
      </c>
      <c r="K48" s="29">
        <v>7</v>
      </c>
      <c r="L48" s="29">
        <f t="shared" si="0"/>
        <v>65.2</v>
      </c>
      <c r="M48" s="40"/>
      <c r="N48" s="20" t="s">
        <v>45</v>
      </c>
      <c r="O48" s="41"/>
      <c r="P48" s="41" t="s">
        <v>67</v>
      </c>
      <c r="Q48" s="41"/>
      <c r="R48" s="21">
        <v>0.72</v>
      </c>
      <c r="S48" s="41"/>
      <c r="T48" s="74">
        <v>46752</v>
      </c>
      <c r="U48" s="75"/>
      <c r="V48" s="35"/>
      <c r="W48" s="17"/>
    </row>
    <row r="49" spans="1:23" ht="12.75" customHeight="1" x14ac:dyDescent="0.25">
      <c r="A49" s="80" t="s">
        <v>106</v>
      </c>
      <c r="B49" s="30" t="s">
        <v>107</v>
      </c>
      <c r="C49" s="31" t="s">
        <v>108</v>
      </c>
      <c r="D49" s="32">
        <v>3124788</v>
      </c>
      <c r="E49" s="36">
        <v>1000000</v>
      </c>
      <c r="F49" s="29">
        <v>16.2</v>
      </c>
      <c r="G49" s="29">
        <v>13.4</v>
      </c>
      <c r="H49" s="29">
        <v>6</v>
      </c>
      <c r="I49" s="29">
        <v>4.8</v>
      </c>
      <c r="J49" s="29">
        <v>14</v>
      </c>
      <c r="K49" s="29">
        <v>10</v>
      </c>
      <c r="L49" s="29">
        <f t="shared" si="0"/>
        <v>64.400000000000006</v>
      </c>
      <c r="M49" s="40"/>
      <c r="N49" s="20" t="s">
        <v>45</v>
      </c>
      <c r="O49" s="41"/>
      <c r="P49" s="41" t="s">
        <v>67</v>
      </c>
      <c r="Q49" s="41"/>
      <c r="R49" s="21">
        <v>0.87</v>
      </c>
      <c r="S49" s="41"/>
      <c r="T49" s="72">
        <v>46996</v>
      </c>
      <c r="U49" s="76"/>
      <c r="V49" s="35"/>
      <c r="W49" s="17"/>
    </row>
    <row r="50" spans="1:23" ht="12.75" customHeight="1" x14ac:dyDescent="0.25">
      <c r="A50" s="80" t="s">
        <v>74</v>
      </c>
      <c r="B50" s="30" t="s">
        <v>75</v>
      </c>
      <c r="C50" s="31" t="s">
        <v>76</v>
      </c>
      <c r="D50" s="32">
        <v>33438948</v>
      </c>
      <c r="E50" s="32">
        <v>2500000</v>
      </c>
      <c r="F50" s="29">
        <v>19.600000000000001</v>
      </c>
      <c r="G50" s="29">
        <v>11</v>
      </c>
      <c r="H50" s="29">
        <v>8.1999999999999993</v>
      </c>
      <c r="I50" s="29">
        <v>9</v>
      </c>
      <c r="J50" s="29">
        <v>8</v>
      </c>
      <c r="K50" s="29">
        <v>6</v>
      </c>
      <c r="L50" s="29">
        <f t="shared" si="0"/>
        <v>61.8</v>
      </c>
      <c r="M50" s="40"/>
      <c r="N50" s="20" t="s">
        <v>45</v>
      </c>
      <c r="O50" s="41"/>
      <c r="P50" s="41" t="s">
        <v>67</v>
      </c>
      <c r="Q50" s="41"/>
      <c r="R50" s="21">
        <v>0.56999999999999995</v>
      </c>
      <c r="S50" s="41"/>
      <c r="T50" s="74">
        <v>47536</v>
      </c>
      <c r="U50" s="77"/>
      <c r="V50" s="35"/>
      <c r="W50" s="17"/>
    </row>
    <row r="51" spans="1:23" ht="12.75" customHeight="1" x14ac:dyDescent="0.25">
      <c r="A51" s="80" t="s">
        <v>117</v>
      </c>
      <c r="B51" s="19" t="s">
        <v>118</v>
      </c>
      <c r="C51" s="31" t="s">
        <v>119</v>
      </c>
      <c r="D51" s="32">
        <v>2825000</v>
      </c>
      <c r="E51" s="32">
        <v>650000</v>
      </c>
      <c r="F51" s="29">
        <v>16.8</v>
      </c>
      <c r="G51" s="29">
        <v>10</v>
      </c>
      <c r="H51" s="29">
        <v>8</v>
      </c>
      <c r="I51" s="29">
        <v>8</v>
      </c>
      <c r="J51" s="29">
        <v>12</v>
      </c>
      <c r="K51" s="29">
        <v>6</v>
      </c>
      <c r="L51" s="29">
        <f t="shared" si="0"/>
        <v>60.8</v>
      </c>
      <c r="M51" s="40"/>
      <c r="N51" s="20" t="s">
        <v>45</v>
      </c>
      <c r="O51" s="41"/>
      <c r="P51" s="41" t="s">
        <v>67</v>
      </c>
      <c r="Q51" s="41"/>
      <c r="R51" s="21">
        <v>0.89</v>
      </c>
      <c r="S51" s="41"/>
      <c r="T51" s="78">
        <v>47118</v>
      </c>
      <c r="U51" s="79"/>
      <c r="V51" s="35"/>
      <c r="W51" s="17"/>
    </row>
    <row r="52" spans="1:23" ht="12.75" customHeight="1" x14ac:dyDescent="0.25">
      <c r="A52" s="42"/>
      <c r="B52" s="42"/>
      <c r="C52" s="42"/>
      <c r="D52" s="43">
        <f>SUM(D19:D51)</f>
        <v>1059535660</v>
      </c>
      <c r="E52" s="43">
        <f>SUM(E19:E51)</f>
        <v>100702550</v>
      </c>
      <c r="F52" s="42"/>
      <c r="G52" s="42"/>
      <c r="H52" s="42"/>
      <c r="I52" s="42"/>
      <c r="J52" s="42"/>
      <c r="K52" s="42"/>
      <c r="L52" s="42"/>
      <c r="M52" s="43">
        <f>SUM(M19:M51)</f>
        <v>25000000</v>
      </c>
      <c r="N52" s="42"/>
      <c r="O52" s="42"/>
      <c r="P52" s="42"/>
      <c r="Q52" s="42"/>
      <c r="R52" s="42"/>
      <c r="S52" s="42"/>
      <c r="T52" s="42"/>
      <c r="U52" s="42"/>
      <c r="V52" s="42"/>
    </row>
    <row r="53" spans="1:23" ht="12.75" customHeight="1" x14ac:dyDescent="0.25">
      <c r="A53" s="42"/>
      <c r="B53" s="42"/>
      <c r="C53" s="42"/>
      <c r="D53" s="44"/>
      <c r="E53" s="44"/>
      <c r="F53" s="42"/>
      <c r="G53" s="42"/>
      <c r="H53" s="42"/>
      <c r="I53" s="42"/>
      <c r="J53" s="42"/>
      <c r="K53" s="42"/>
      <c r="L53" s="42" t="s">
        <v>140</v>
      </c>
      <c r="M53" s="43">
        <f>25000000-M52</f>
        <v>0</v>
      </c>
      <c r="N53" s="42"/>
      <c r="O53" s="42"/>
      <c r="P53" s="42"/>
      <c r="Q53" s="42"/>
      <c r="R53" s="42"/>
      <c r="S53" s="42"/>
      <c r="T53" s="42"/>
      <c r="U53" s="42"/>
      <c r="V53" s="42"/>
    </row>
  </sheetData>
  <sortState xmlns:xlrd2="http://schemas.microsoft.com/office/spreadsheetml/2017/richdata2" ref="A19:W51">
    <sortCondition descending="1" ref="W19:W51"/>
  </sortState>
  <mergeCells count="24">
    <mergeCell ref="V15:V18"/>
    <mergeCell ref="T15:T18"/>
    <mergeCell ref="U15:U18"/>
    <mergeCell ref="A15:A18"/>
    <mergeCell ref="B15:B18"/>
    <mergeCell ref="C15:C18"/>
    <mergeCell ref="D15:D18"/>
    <mergeCell ref="E15:E18"/>
    <mergeCell ref="N15:N18"/>
    <mergeCell ref="O15:O18"/>
    <mergeCell ref="R15:R18"/>
    <mergeCell ref="S15:S18"/>
    <mergeCell ref="F16:G16"/>
    <mergeCell ref="M15:M18"/>
    <mergeCell ref="F15:K15"/>
    <mergeCell ref="H16:K16"/>
    <mergeCell ref="P15:P18"/>
    <mergeCell ref="Q15:Q18"/>
    <mergeCell ref="L15:L17"/>
    <mergeCell ref="A7:C7"/>
    <mergeCell ref="D10:M10"/>
    <mergeCell ref="D9:M9"/>
    <mergeCell ref="D11:M11"/>
    <mergeCell ref="D12:M12"/>
  </mergeCells>
  <dataValidations count="6">
    <dataValidation type="decimal" operator="lessThanOrEqual" allowBlank="1" showInputMessage="1" showErrorMessage="1" error="max. 15" sqref="H19:H51" xr:uid="{00000000-0002-0000-0000-000001000000}">
      <formula1>10</formula1>
    </dataValidation>
    <dataValidation type="decimal" operator="lessThanOrEqual" allowBlank="1" showInputMessage="1" showErrorMessage="1" error="max. 40" sqref="F19:F51" xr:uid="{C56E4AA6-9078-41D9-B85A-8CAC497172DB}">
      <formula1>30</formula1>
    </dataValidation>
    <dataValidation type="decimal" operator="lessThanOrEqual" allowBlank="1" showInputMessage="1" showErrorMessage="1" error="max. 15" sqref="G19:G51" xr:uid="{6CCA2F98-B52F-4390-ADEF-41E21C376E4D}">
      <formula1>20</formula1>
    </dataValidation>
    <dataValidation type="decimal" operator="lessThanOrEqual" allowBlank="1" showInputMessage="1" showErrorMessage="1" error="max. 5" sqref="I19:I51" xr:uid="{58002DDB-2F97-4ED7-8F04-C322BB3F4921}">
      <formula1>10</formula1>
    </dataValidation>
    <dataValidation type="decimal" operator="lessThanOrEqual" allowBlank="1" showInputMessage="1" showErrorMessage="1" error="max. 10" sqref="J19:J51" xr:uid="{5AC7327A-0407-4019-914C-FE802230A212}">
      <formula1>20</formula1>
    </dataValidation>
    <dataValidation type="decimal" operator="lessThanOrEqual" allowBlank="1" showInputMessage="1" showErrorMessage="1" error="max. 10" sqref="K19:K51" xr:uid="{93EB06FA-848B-448D-BA22-0BE8B306F73E}">
      <formula1>10</formula1>
    </dataValidation>
  </dataValidations>
  <pageMargins left="0.7" right="0.7" top="0.78740157499999996" bottom="0.78740157499999996" header="0.3" footer="0.3"/>
  <pageSetup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49CBE-BBC1-4ED9-8069-AE235152DB57}">
  <dimension ref="A1:M52"/>
  <sheetViews>
    <sheetView showGridLines="0" tabSelected="1" zoomScale="80" zoomScaleNormal="80" workbookViewId="0"/>
  </sheetViews>
  <sheetFormatPr defaultColWidth="9.1796875" defaultRowHeight="12" x14ac:dyDescent="0.35"/>
  <cols>
    <col min="1" max="1" width="11.453125" style="2" customWidth="1"/>
    <col min="2" max="2" width="46.81640625" style="2" customWidth="1"/>
    <col min="3" max="3" width="43.453125" style="2" customWidth="1"/>
    <col min="4" max="4" width="15.453125" style="11" customWidth="1"/>
    <col min="5" max="5" width="15" style="11" customWidth="1"/>
    <col min="6" max="7" width="9.453125" style="2" customWidth="1"/>
    <col min="8" max="8" width="10" style="2" customWidth="1"/>
    <col min="9" max="12" width="9.453125" style="2" customWidth="1"/>
    <col min="13" max="16384" width="9.1796875" style="2"/>
  </cols>
  <sheetData>
    <row r="1" spans="1:13" ht="38.25" customHeight="1" x14ac:dyDescent="0.35">
      <c r="A1" s="1" t="s">
        <v>0</v>
      </c>
    </row>
    <row r="2" spans="1:13" ht="15" customHeight="1" x14ac:dyDescent="0.35">
      <c r="A2" s="3" t="s">
        <v>1</v>
      </c>
      <c r="D2" s="67" t="s">
        <v>144</v>
      </c>
    </row>
    <row r="3" spans="1:13" ht="15" customHeight="1" x14ac:dyDescent="0.35">
      <c r="A3" s="3" t="s">
        <v>2</v>
      </c>
      <c r="D3" s="5" t="s">
        <v>3</v>
      </c>
    </row>
    <row r="4" spans="1:13" ht="15" customHeight="1" x14ac:dyDescent="0.35">
      <c r="A4" s="3" t="s">
        <v>4</v>
      </c>
      <c r="D4" s="2" t="s">
        <v>5</v>
      </c>
    </row>
    <row r="5" spans="1:13" ht="15" customHeight="1" x14ac:dyDescent="0.35">
      <c r="A5" s="3" t="s">
        <v>6</v>
      </c>
      <c r="D5" s="2" t="s">
        <v>7</v>
      </c>
    </row>
    <row r="6" spans="1:13" ht="15" customHeight="1" x14ac:dyDescent="0.35">
      <c r="A6" s="3" t="s">
        <v>8</v>
      </c>
      <c r="D6" s="2" t="s">
        <v>9</v>
      </c>
    </row>
    <row r="7" spans="1:13" ht="26.25" customHeight="1" x14ac:dyDescent="0.35">
      <c r="A7" s="49" t="s">
        <v>10</v>
      </c>
      <c r="B7" s="49"/>
      <c r="C7" s="49"/>
    </row>
    <row r="8" spans="1:13" ht="15" customHeight="1" x14ac:dyDescent="0.35">
      <c r="A8" s="3" t="s">
        <v>11</v>
      </c>
      <c r="D8" s="3" t="s">
        <v>12</v>
      </c>
      <c r="E8" s="15"/>
      <c r="F8" s="15"/>
      <c r="G8" s="15"/>
      <c r="H8" s="15"/>
      <c r="I8" s="15"/>
      <c r="J8" s="15"/>
      <c r="K8" s="15"/>
      <c r="L8" s="15"/>
    </row>
    <row r="9" spans="1:13" ht="55.5" customHeight="1" x14ac:dyDescent="0.35">
      <c r="D9" s="50" t="s">
        <v>13</v>
      </c>
      <c r="E9" s="50"/>
      <c r="F9" s="50"/>
      <c r="G9" s="50"/>
      <c r="H9" s="50"/>
      <c r="I9" s="50"/>
      <c r="J9" s="50"/>
      <c r="K9" s="50"/>
      <c r="L9" s="50"/>
    </row>
    <row r="10" spans="1:13" ht="33" customHeight="1" x14ac:dyDescent="0.35">
      <c r="D10" s="50" t="s">
        <v>14</v>
      </c>
      <c r="E10" s="50"/>
      <c r="F10" s="50"/>
      <c r="G10" s="50"/>
      <c r="H10" s="50"/>
      <c r="I10" s="50"/>
      <c r="J10" s="50"/>
      <c r="K10" s="50"/>
      <c r="L10" s="50"/>
    </row>
    <row r="11" spans="1:13" ht="26.25" customHeight="1" x14ac:dyDescent="0.35">
      <c r="D11" s="50" t="s">
        <v>15</v>
      </c>
      <c r="E11" s="50"/>
      <c r="F11" s="50"/>
      <c r="G11" s="50"/>
      <c r="H11" s="50"/>
      <c r="I11" s="50"/>
      <c r="J11" s="50"/>
      <c r="K11" s="50"/>
      <c r="L11" s="50"/>
    </row>
    <row r="12" spans="1:13" ht="39" customHeight="1" x14ac:dyDescent="0.35">
      <c r="A12" s="3"/>
      <c r="D12" s="51" t="s">
        <v>16</v>
      </c>
      <c r="E12" s="52"/>
      <c r="F12" s="52"/>
      <c r="G12" s="52"/>
      <c r="H12" s="52"/>
      <c r="I12" s="52"/>
      <c r="J12" s="52"/>
      <c r="K12" s="52"/>
      <c r="L12" s="52"/>
    </row>
    <row r="13" spans="1:13" ht="15" customHeight="1" x14ac:dyDescent="0.35">
      <c r="A13" s="3"/>
      <c r="G13" s="3"/>
      <c r="H13" s="3"/>
      <c r="I13" s="3"/>
    </row>
    <row r="14" spans="1:13" ht="15" customHeight="1" x14ac:dyDescent="0.35">
      <c r="A14" s="53" t="s">
        <v>17</v>
      </c>
      <c r="B14" s="45" t="s">
        <v>18</v>
      </c>
      <c r="C14" s="45" t="s">
        <v>19</v>
      </c>
      <c r="D14" s="45" t="s">
        <v>20</v>
      </c>
      <c r="E14" s="55" t="s">
        <v>21</v>
      </c>
      <c r="F14" s="61" t="s">
        <v>22</v>
      </c>
      <c r="G14" s="62"/>
      <c r="H14" s="62"/>
      <c r="I14" s="62"/>
      <c r="J14" s="62"/>
      <c r="K14" s="62"/>
      <c r="L14" s="45" t="s">
        <v>23</v>
      </c>
      <c r="M14" s="17"/>
    </row>
    <row r="15" spans="1:13" ht="14.5" customHeight="1" x14ac:dyDescent="0.35">
      <c r="A15" s="54"/>
      <c r="B15" s="46"/>
      <c r="C15" s="46"/>
      <c r="D15" s="46"/>
      <c r="E15" s="56"/>
      <c r="F15" s="59" t="s">
        <v>31</v>
      </c>
      <c r="G15" s="60"/>
      <c r="H15" s="63" t="s">
        <v>32</v>
      </c>
      <c r="I15" s="64"/>
      <c r="J15" s="64"/>
      <c r="K15" s="64"/>
      <c r="L15" s="46"/>
      <c r="M15" s="17"/>
    </row>
    <row r="16" spans="1:13" ht="78" customHeight="1" x14ac:dyDescent="0.35">
      <c r="A16" s="54"/>
      <c r="B16" s="46"/>
      <c r="C16" s="46"/>
      <c r="D16" s="46"/>
      <c r="E16" s="56"/>
      <c r="F16" s="7" t="s">
        <v>33</v>
      </c>
      <c r="G16" s="7" t="s">
        <v>34</v>
      </c>
      <c r="H16" s="7" t="s">
        <v>35</v>
      </c>
      <c r="I16" s="7" t="s">
        <v>36</v>
      </c>
      <c r="J16" s="7" t="s">
        <v>37</v>
      </c>
      <c r="K16" s="9" t="s">
        <v>38</v>
      </c>
      <c r="L16" s="48"/>
      <c r="M16" s="17"/>
    </row>
    <row r="17" spans="1:13" ht="31" customHeight="1" x14ac:dyDescent="0.35">
      <c r="A17" s="65"/>
      <c r="B17" s="48"/>
      <c r="C17" s="47"/>
      <c r="D17" s="47"/>
      <c r="E17" s="66"/>
      <c r="F17" s="6" t="s">
        <v>39</v>
      </c>
      <c r="G17" s="6" t="s">
        <v>40</v>
      </c>
      <c r="H17" s="6" t="s">
        <v>41</v>
      </c>
      <c r="I17" s="6" t="s">
        <v>41</v>
      </c>
      <c r="J17" s="6" t="s">
        <v>40</v>
      </c>
      <c r="K17" s="6" t="s">
        <v>41</v>
      </c>
      <c r="L17" s="6"/>
      <c r="M17" s="17"/>
    </row>
    <row r="18" spans="1:13" ht="12.75" customHeight="1" x14ac:dyDescent="0.25">
      <c r="A18" s="83" t="s">
        <v>42</v>
      </c>
      <c r="B18" s="16" t="s">
        <v>43</v>
      </c>
      <c r="C18" s="12" t="s">
        <v>44</v>
      </c>
      <c r="D18" s="23">
        <v>38800000</v>
      </c>
      <c r="E18" s="23">
        <v>5000000</v>
      </c>
      <c r="F18" s="4">
        <v>20</v>
      </c>
      <c r="G18" s="4">
        <v>12</v>
      </c>
      <c r="H18" s="4">
        <v>7</v>
      </c>
      <c r="I18" s="4">
        <v>9</v>
      </c>
      <c r="J18" s="4">
        <v>15</v>
      </c>
      <c r="K18" s="4">
        <v>4</v>
      </c>
      <c r="L18" s="10">
        <f>SUM(F18:K18)</f>
        <v>67</v>
      </c>
      <c r="M18" s="17"/>
    </row>
    <row r="19" spans="1:13" ht="12.75" customHeight="1" x14ac:dyDescent="0.25">
      <c r="A19" s="84" t="s">
        <v>46</v>
      </c>
      <c r="B19" s="16" t="s">
        <v>47</v>
      </c>
      <c r="C19" s="13" t="s">
        <v>48</v>
      </c>
      <c r="D19" s="24">
        <v>29397528</v>
      </c>
      <c r="E19" s="24">
        <v>2970000</v>
      </c>
      <c r="F19" s="4">
        <v>14</v>
      </c>
      <c r="G19" s="4">
        <v>11</v>
      </c>
      <c r="H19" s="4">
        <v>9</v>
      </c>
      <c r="I19" s="4">
        <v>7</v>
      </c>
      <c r="J19" s="4">
        <v>18</v>
      </c>
      <c r="K19" s="4">
        <v>6</v>
      </c>
      <c r="L19" s="10">
        <f t="shared" ref="L19:L50" si="0">SUM(F19:K19)</f>
        <v>65</v>
      </c>
      <c r="M19" s="17"/>
    </row>
    <row r="20" spans="1:13" ht="12.75" customHeight="1" x14ac:dyDescent="0.25">
      <c r="A20" s="84" t="s">
        <v>49</v>
      </c>
      <c r="B20" s="16" t="s">
        <v>50</v>
      </c>
      <c r="C20" s="13" t="s">
        <v>51</v>
      </c>
      <c r="D20" s="24">
        <v>73079730</v>
      </c>
      <c r="E20" s="24">
        <v>3500000</v>
      </c>
      <c r="F20" s="4">
        <v>20</v>
      </c>
      <c r="G20" s="4">
        <v>17</v>
      </c>
      <c r="H20" s="4">
        <v>8</v>
      </c>
      <c r="I20" s="4">
        <v>7</v>
      </c>
      <c r="J20" s="4">
        <v>13</v>
      </c>
      <c r="K20" s="4">
        <v>10</v>
      </c>
      <c r="L20" s="10">
        <f t="shared" si="0"/>
        <v>75</v>
      </c>
      <c r="M20" s="17"/>
    </row>
    <row r="21" spans="1:13" ht="12.75" customHeight="1" x14ac:dyDescent="0.25">
      <c r="A21" s="84" t="s">
        <v>52</v>
      </c>
      <c r="B21" s="16" t="s">
        <v>53</v>
      </c>
      <c r="C21" s="13" t="s">
        <v>54</v>
      </c>
      <c r="D21" s="24">
        <v>36459400</v>
      </c>
      <c r="E21" s="24">
        <v>3000000</v>
      </c>
      <c r="F21" s="4">
        <v>26</v>
      </c>
      <c r="G21" s="4">
        <v>17</v>
      </c>
      <c r="H21" s="4">
        <v>8</v>
      </c>
      <c r="I21" s="4">
        <v>8</v>
      </c>
      <c r="J21" s="4">
        <v>15</v>
      </c>
      <c r="K21" s="4">
        <v>7</v>
      </c>
      <c r="L21" s="10">
        <f t="shared" si="0"/>
        <v>81</v>
      </c>
      <c r="M21" s="17"/>
    </row>
    <row r="22" spans="1:13" ht="12.75" customHeight="1" x14ac:dyDescent="0.25">
      <c r="A22" s="84" t="s">
        <v>55</v>
      </c>
      <c r="B22" s="16" t="s">
        <v>56</v>
      </c>
      <c r="C22" s="13" t="s">
        <v>57</v>
      </c>
      <c r="D22" s="24">
        <v>47150000</v>
      </c>
      <c r="E22" s="24">
        <v>5000000</v>
      </c>
      <c r="F22" s="4">
        <v>25</v>
      </c>
      <c r="G22" s="4">
        <v>13</v>
      </c>
      <c r="H22" s="4">
        <v>8</v>
      </c>
      <c r="I22" s="4">
        <v>8</v>
      </c>
      <c r="J22" s="4">
        <v>18</v>
      </c>
      <c r="K22" s="4">
        <v>7</v>
      </c>
      <c r="L22" s="10">
        <f t="shared" si="0"/>
        <v>79</v>
      </c>
      <c r="M22" s="17"/>
    </row>
    <row r="23" spans="1:13" ht="12.75" customHeight="1" x14ac:dyDescent="0.25">
      <c r="A23" s="84" t="s">
        <v>58</v>
      </c>
      <c r="B23" s="16" t="s">
        <v>59</v>
      </c>
      <c r="C23" s="13" t="s">
        <v>60</v>
      </c>
      <c r="D23" s="24">
        <v>39882000</v>
      </c>
      <c r="E23" s="24">
        <v>4800000</v>
      </c>
      <c r="F23" s="4">
        <v>24</v>
      </c>
      <c r="G23" s="4">
        <v>13</v>
      </c>
      <c r="H23" s="4">
        <v>7</v>
      </c>
      <c r="I23" s="4">
        <v>8</v>
      </c>
      <c r="J23" s="4">
        <v>13</v>
      </c>
      <c r="K23" s="4">
        <v>6</v>
      </c>
      <c r="L23" s="10">
        <f t="shared" si="0"/>
        <v>71</v>
      </c>
      <c r="M23" s="17"/>
    </row>
    <row r="24" spans="1:13" ht="12.75" customHeight="1" x14ac:dyDescent="0.25">
      <c r="A24" s="84" t="s">
        <v>61</v>
      </c>
      <c r="B24" s="16" t="s">
        <v>62</v>
      </c>
      <c r="C24" s="13" t="s">
        <v>63</v>
      </c>
      <c r="D24" s="24">
        <v>14963728</v>
      </c>
      <c r="E24" s="24">
        <v>1334300</v>
      </c>
      <c r="F24" s="4">
        <v>23</v>
      </c>
      <c r="G24" s="4">
        <v>16</v>
      </c>
      <c r="H24" s="4">
        <v>8</v>
      </c>
      <c r="I24" s="4">
        <v>7</v>
      </c>
      <c r="J24" s="4">
        <v>18</v>
      </c>
      <c r="K24" s="4">
        <v>9</v>
      </c>
      <c r="L24" s="10">
        <f t="shared" si="0"/>
        <v>81</v>
      </c>
      <c r="M24" s="17"/>
    </row>
    <row r="25" spans="1:13" ht="12.75" customHeight="1" x14ac:dyDescent="0.25">
      <c r="A25" s="84" t="s">
        <v>64</v>
      </c>
      <c r="B25" s="16" t="s">
        <v>65</v>
      </c>
      <c r="C25" s="13" t="s">
        <v>66</v>
      </c>
      <c r="D25" s="24">
        <v>173100000</v>
      </c>
      <c r="E25" s="24">
        <v>3500000</v>
      </c>
      <c r="F25" s="4">
        <v>23</v>
      </c>
      <c r="G25" s="4">
        <v>16</v>
      </c>
      <c r="H25" s="4">
        <v>5</v>
      </c>
      <c r="I25" s="4">
        <v>5</v>
      </c>
      <c r="J25" s="4">
        <v>12</v>
      </c>
      <c r="K25" s="4">
        <v>4</v>
      </c>
      <c r="L25" s="10">
        <f t="shared" si="0"/>
        <v>65</v>
      </c>
      <c r="M25" s="17"/>
    </row>
    <row r="26" spans="1:13" ht="12.75" customHeight="1" x14ac:dyDescent="0.25">
      <c r="A26" s="84" t="s">
        <v>68</v>
      </c>
      <c r="B26" s="16" t="s">
        <v>69</v>
      </c>
      <c r="C26" s="13" t="s">
        <v>70</v>
      </c>
      <c r="D26" s="24">
        <v>24884250</v>
      </c>
      <c r="E26" s="24">
        <v>3000000</v>
      </c>
      <c r="F26" s="4">
        <v>19</v>
      </c>
      <c r="G26" s="4">
        <v>14</v>
      </c>
      <c r="H26" s="4">
        <v>8</v>
      </c>
      <c r="I26" s="4">
        <v>8</v>
      </c>
      <c r="J26" s="4">
        <v>14</v>
      </c>
      <c r="K26" s="4">
        <v>6</v>
      </c>
      <c r="L26" s="10">
        <f t="shared" si="0"/>
        <v>69</v>
      </c>
      <c r="M26" s="17"/>
    </row>
    <row r="27" spans="1:13" ht="12.75" customHeight="1" x14ac:dyDescent="0.25">
      <c r="A27" s="84" t="s">
        <v>71</v>
      </c>
      <c r="B27" s="16" t="s">
        <v>72</v>
      </c>
      <c r="C27" s="13" t="s">
        <v>73</v>
      </c>
      <c r="D27" s="24">
        <v>47752505</v>
      </c>
      <c r="E27" s="24">
        <v>5000000</v>
      </c>
      <c r="F27" s="4">
        <v>24</v>
      </c>
      <c r="G27" s="4">
        <v>14</v>
      </c>
      <c r="H27" s="4">
        <v>8</v>
      </c>
      <c r="I27" s="4">
        <v>8</v>
      </c>
      <c r="J27" s="4">
        <v>15</v>
      </c>
      <c r="K27" s="4">
        <v>9</v>
      </c>
      <c r="L27" s="10">
        <f t="shared" si="0"/>
        <v>78</v>
      </c>
      <c r="M27" s="17"/>
    </row>
    <row r="28" spans="1:13" ht="12.75" customHeight="1" x14ac:dyDescent="0.25">
      <c r="A28" s="84" t="s">
        <v>74</v>
      </c>
      <c r="B28" s="16" t="s">
        <v>75</v>
      </c>
      <c r="C28" s="13" t="s">
        <v>76</v>
      </c>
      <c r="D28" s="24">
        <v>33438948</v>
      </c>
      <c r="E28" s="24">
        <v>2500000</v>
      </c>
      <c r="F28" s="4">
        <v>20</v>
      </c>
      <c r="G28" s="4">
        <v>11</v>
      </c>
      <c r="H28" s="4">
        <v>8</v>
      </c>
      <c r="I28" s="4">
        <v>9</v>
      </c>
      <c r="J28" s="4">
        <v>8</v>
      </c>
      <c r="K28" s="4">
        <v>6</v>
      </c>
      <c r="L28" s="10">
        <f t="shared" si="0"/>
        <v>62</v>
      </c>
      <c r="M28" s="17"/>
    </row>
    <row r="29" spans="1:13" ht="12.75" customHeight="1" x14ac:dyDescent="0.25">
      <c r="A29" s="84" t="s">
        <v>77</v>
      </c>
      <c r="B29" s="16" t="s">
        <v>78</v>
      </c>
      <c r="C29" s="13" t="s">
        <v>79</v>
      </c>
      <c r="D29" s="24">
        <v>17161000</v>
      </c>
      <c r="E29" s="24">
        <v>3300000</v>
      </c>
      <c r="F29" s="4">
        <v>22</v>
      </c>
      <c r="G29" s="4">
        <v>15</v>
      </c>
      <c r="H29" s="4">
        <v>9</v>
      </c>
      <c r="I29" s="4">
        <v>8</v>
      </c>
      <c r="J29" s="4">
        <v>12</v>
      </c>
      <c r="K29" s="4">
        <v>6</v>
      </c>
      <c r="L29" s="10">
        <f t="shared" si="0"/>
        <v>72</v>
      </c>
      <c r="M29" s="17"/>
    </row>
    <row r="30" spans="1:13" ht="12.75" customHeight="1" x14ac:dyDescent="0.25">
      <c r="A30" s="84" t="s">
        <v>80</v>
      </c>
      <c r="B30" s="16" t="s">
        <v>78</v>
      </c>
      <c r="C30" s="13" t="s">
        <v>81</v>
      </c>
      <c r="D30" s="24">
        <v>39429621</v>
      </c>
      <c r="E30" s="24">
        <v>2700000</v>
      </c>
      <c r="F30" s="4">
        <v>27</v>
      </c>
      <c r="G30" s="4">
        <v>17</v>
      </c>
      <c r="H30" s="4">
        <v>9</v>
      </c>
      <c r="I30" s="4">
        <v>8</v>
      </c>
      <c r="J30" s="4">
        <v>18</v>
      </c>
      <c r="K30" s="4">
        <v>9</v>
      </c>
      <c r="L30" s="10">
        <f t="shared" si="0"/>
        <v>88</v>
      </c>
      <c r="M30" s="17"/>
    </row>
    <row r="31" spans="1:13" ht="12.75" customHeight="1" x14ac:dyDescent="0.25">
      <c r="A31" s="84" t="s">
        <v>82</v>
      </c>
      <c r="B31" s="16" t="s">
        <v>83</v>
      </c>
      <c r="C31" s="13" t="s">
        <v>84</v>
      </c>
      <c r="D31" s="24">
        <v>22519500</v>
      </c>
      <c r="E31" s="24">
        <v>6000000</v>
      </c>
      <c r="F31" s="4">
        <v>21</v>
      </c>
      <c r="G31" s="4">
        <v>15</v>
      </c>
      <c r="H31" s="4">
        <v>9</v>
      </c>
      <c r="I31" s="4">
        <v>9</v>
      </c>
      <c r="J31" s="4">
        <v>14</v>
      </c>
      <c r="K31" s="4">
        <v>8</v>
      </c>
      <c r="L31" s="10">
        <f t="shared" si="0"/>
        <v>76</v>
      </c>
      <c r="M31" s="17"/>
    </row>
    <row r="32" spans="1:13" ht="12.75" customHeight="1" x14ac:dyDescent="0.25">
      <c r="A32" s="84" t="s">
        <v>85</v>
      </c>
      <c r="B32" s="16" t="s">
        <v>86</v>
      </c>
      <c r="C32" s="13" t="s">
        <v>87</v>
      </c>
      <c r="D32" s="24">
        <v>27124685</v>
      </c>
      <c r="E32" s="24">
        <v>3200000</v>
      </c>
      <c r="F32" s="4">
        <v>25</v>
      </c>
      <c r="G32" s="4">
        <v>16</v>
      </c>
      <c r="H32" s="4">
        <v>9</v>
      </c>
      <c r="I32" s="4">
        <v>8</v>
      </c>
      <c r="J32" s="4">
        <v>15</v>
      </c>
      <c r="K32" s="4">
        <v>8</v>
      </c>
      <c r="L32" s="10">
        <f t="shared" si="0"/>
        <v>81</v>
      </c>
      <c r="M32" s="17"/>
    </row>
    <row r="33" spans="1:13" ht="12.75" customHeight="1" x14ac:dyDescent="0.25">
      <c r="A33" s="84" t="s">
        <v>88</v>
      </c>
      <c r="B33" s="16" t="s">
        <v>89</v>
      </c>
      <c r="C33" s="13" t="s">
        <v>90</v>
      </c>
      <c r="D33" s="24">
        <v>33786780</v>
      </c>
      <c r="E33" s="24">
        <v>3634500</v>
      </c>
      <c r="F33" s="4">
        <v>27</v>
      </c>
      <c r="G33" s="4">
        <v>16</v>
      </c>
      <c r="H33" s="4">
        <v>7</v>
      </c>
      <c r="I33" s="4">
        <v>7</v>
      </c>
      <c r="J33" s="4">
        <v>18</v>
      </c>
      <c r="K33" s="4">
        <v>9</v>
      </c>
      <c r="L33" s="10">
        <f t="shared" si="0"/>
        <v>84</v>
      </c>
      <c r="M33" s="17"/>
    </row>
    <row r="34" spans="1:13" ht="12.75" customHeight="1" x14ac:dyDescent="0.25">
      <c r="A34" s="84" t="s">
        <v>91</v>
      </c>
      <c r="B34" s="16" t="s">
        <v>92</v>
      </c>
      <c r="C34" s="13" t="s">
        <v>93</v>
      </c>
      <c r="D34" s="24">
        <v>44747876</v>
      </c>
      <c r="E34" s="24">
        <v>2750000</v>
      </c>
      <c r="F34" s="4">
        <v>13</v>
      </c>
      <c r="G34" s="4">
        <v>14</v>
      </c>
      <c r="H34" s="4">
        <v>9</v>
      </c>
      <c r="I34" s="4">
        <v>9</v>
      </c>
      <c r="J34" s="4">
        <v>10</v>
      </c>
      <c r="K34" s="4">
        <v>7</v>
      </c>
      <c r="L34" s="10">
        <f t="shared" si="0"/>
        <v>62</v>
      </c>
      <c r="M34" s="17"/>
    </row>
    <row r="35" spans="1:13" ht="12.75" customHeight="1" x14ac:dyDescent="0.25">
      <c r="A35" s="84" t="s">
        <v>94</v>
      </c>
      <c r="B35" s="16" t="s">
        <v>95</v>
      </c>
      <c r="C35" s="13" t="s">
        <v>96</v>
      </c>
      <c r="D35" s="24">
        <v>48363938</v>
      </c>
      <c r="E35" s="24">
        <v>4400000</v>
      </c>
      <c r="F35" s="4">
        <v>24</v>
      </c>
      <c r="G35" s="4">
        <v>16</v>
      </c>
      <c r="H35" s="4">
        <v>9</v>
      </c>
      <c r="I35" s="4">
        <v>8</v>
      </c>
      <c r="J35" s="4">
        <v>16</v>
      </c>
      <c r="K35" s="4">
        <v>8</v>
      </c>
      <c r="L35" s="10">
        <f t="shared" si="0"/>
        <v>81</v>
      </c>
      <c r="M35" s="17"/>
    </row>
    <row r="36" spans="1:13" ht="12.75" customHeight="1" x14ac:dyDescent="0.25">
      <c r="A36" s="84" t="s">
        <v>97</v>
      </c>
      <c r="B36" s="16" t="s">
        <v>98</v>
      </c>
      <c r="C36" s="13" t="s">
        <v>99</v>
      </c>
      <c r="D36" s="24">
        <v>31730000</v>
      </c>
      <c r="E36" s="24">
        <v>4500000</v>
      </c>
      <c r="F36" s="4">
        <v>14</v>
      </c>
      <c r="G36" s="4">
        <v>11</v>
      </c>
      <c r="H36" s="4">
        <v>9</v>
      </c>
      <c r="I36" s="4">
        <v>9</v>
      </c>
      <c r="J36" s="4">
        <v>16</v>
      </c>
      <c r="K36" s="4">
        <v>6</v>
      </c>
      <c r="L36" s="10">
        <f t="shared" si="0"/>
        <v>65</v>
      </c>
      <c r="M36" s="17"/>
    </row>
    <row r="37" spans="1:13" ht="12.75" customHeight="1" x14ac:dyDescent="0.25">
      <c r="A37" s="84" t="s">
        <v>100</v>
      </c>
      <c r="B37" s="16" t="s">
        <v>101</v>
      </c>
      <c r="C37" s="13" t="s">
        <v>102</v>
      </c>
      <c r="D37" s="24">
        <v>30561742</v>
      </c>
      <c r="E37" s="24">
        <v>3300000</v>
      </c>
      <c r="F37" s="4">
        <v>27</v>
      </c>
      <c r="G37" s="4">
        <v>16</v>
      </c>
      <c r="H37" s="4">
        <v>9</v>
      </c>
      <c r="I37" s="4">
        <v>9</v>
      </c>
      <c r="J37" s="4">
        <v>19</v>
      </c>
      <c r="K37" s="4">
        <v>7</v>
      </c>
      <c r="L37" s="10">
        <f t="shared" si="0"/>
        <v>87</v>
      </c>
      <c r="M37" s="17"/>
    </row>
    <row r="38" spans="1:13" ht="12.75" customHeight="1" x14ac:dyDescent="0.25">
      <c r="A38" s="84" t="s">
        <v>103</v>
      </c>
      <c r="B38" s="16" t="s">
        <v>104</v>
      </c>
      <c r="C38" s="13" t="s">
        <v>105</v>
      </c>
      <c r="D38" s="24">
        <v>38623200</v>
      </c>
      <c r="E38" s="24">
        <v>3800000</v>
      </c>
      <c r="F38" s="4">
        <v>21</v>
      </c>
      <c r="G38" s="4">
        <v>16</v>
      </c>
      <c r="H38" s="4">
        <v>8</v>
      </c>
      <c r="I38" s="4">
        <v>8</v>
      </c>
      <c r="J38" s="4">
        <v>17</v>
      </c>
      <c r="K38" s="4">
        <v>8</v>
      </c>
      <c r="L38" s="10">
        <f t="shared" si="0"/>
        <v>78</v>
      </c>
      <c r="M38" s="17"/>
    </row>
    <row r="39" spans="1:13" ht="12.75" customHeight="1" x14ac:dyDescent="0.25">
      <c r="A39" s="84" t="s">
        <v>106</v>
      </c>
      <c r="B39" s="16" t="s">
        <v>107</v>
      </c>
      <c r="C39" s="13" t="s">
        <v>108</v>
      </c>
      <c r="D39" s="24">
        <v>3124788</v>
      </c>
      <c r="E39" s="24">
        <v>1000000</v>
      </c>
      <c r="F39" s="4">
        <v>17</v>
      </c>
      <c r="G39" s="4">
        <v>14</v>
      </c>
      <c r="H39" s="4">
        <v>6</v>
      </c>
      <c r="I39" s="4">
        <v>5</v>
      </c>
      <c r="J39" s="4">
        <v>14</v>
      </c>
      <c r="K39" s="4">
        <v>10</v>
      </c>
      <c r="L39" s="10">
        <f t="shared" si="0"/>
        <v>66</v>
      </c>
      <c r="M39" s="17"/>
    </row>
    <row r="40" spans="1:13" ht="12.75" customHeight="1" x14ac:dyDescent="0.25">
      <c r="A40" s="84" t="s">
        <v>109</v>
      </c>
      <c r="B40" s="16" t="s">
        <v>110</v>
      </c>
      <c r="C40" s="13" t="s">
        <v>111</v>
      </c>
      <c r="D40" s="24">
        <v>12776922</v>
      </c>
      <c r="E40" s="24">
        <v>1800000</v>
      </c>
      <c r="F40" s="4">
        <v>21</v>
      </c>
      <c r="G40" s="4">
        <v>10</v>
      </c>
      <c r="H40" s="4">
        <v>7</v>
      </c>
      <c r="I40" s="4">
        <v>7</v>
      </c>
      <c r="J40" s="4">
        <v>18</v>
      </c>
      <c r="K40" s="4">
        <v>6</v>
      </c>
      <c r="L40" s="10">
        <f t="shared" si="0"/>
        <v>69</v>
      </c>
      <c r="M40" s="17"/>
    </row>
    <row r="41" spans="1:13" ht="12.75" customHeight="1" x14ac:dyDescent="0.25">
      <c r="A41" s="84" t="s">
        <v>112</v>
      </c>
      <c r="B41" s="16" t="s">
        <v>113</v>
      </c>
      <c r="C41" s="13" t="s">
        <v>114</v>
      </c>
      <c r="D41" s="24">
        <v>18189500</v>
      </c>
      <c r="E41" s="24">
        <v>2875000</v>
      </c>
      <c r="F41" s="4">
        <v>22</v>
      </c>
      <c r="G41" s="4">
        <v>12</v>
      </c>
      <c r="H41" s="4">
        <v>7</v>
      </c>
      <c r="I41" s="4">
        <v>6</v>
      </c>
      <c r="J41" s="4">
        <v>13</v>
      </c>
      <c r="K41" s="4">
        <v>6</v>
      </c>
      <c r="L41" s="10">
        <f t="shared" si="0"/>
        <v>66</v>
      </c>
      <c r="M41" s="17"/>
    </row>
    <row r="42" spans="1:13" ht="12.75" customHeight="1" x14ac:dyDescent="0.25">
      <c r="A42" s="84" t="s">
        <v>115</v>
      </c>
      <c r="B42" s="16" t="s">
        <v>89</v>
      </c>
      <c r="C42" s="13" t="s">
        <v>116</v>
      </c>
      <c r="D42" s="24">
        <v>31324938</v>
      </c>
      <c r="E42" s="24">
        <v>2788750</v>
      </c>
      <c r="F42" s="4">
        <v>21</v>
      </c>
      <c r="G42" s="4">
        <v>17</v>
      </c>
      <c r="H42" s="4">
        <v>8</v>
      </c>
      <c r="I42" s="4">
        <v>8</v>
      </c>
      <c r="J42" s="4">
        <v>16</v>
      </c>
      <c r="K42" s="4">
        <v>8</v>
      </c>
      <c r="L42" s="10">
        <f t="shared" si="0"/>
        <v>78</v>
      </c>
      <c r="M42" s="17"/>
    </row>
    <row r="43" spans="1:13" ht="12.75" customHeight="1" x14ac:dyDescent="0.25">
      <c r="A43" s="84" t="s">
        <v>117</v>
      </c>
      <c r="B43" s="16" t="s">
        <v>118</v>
      </c>
      <c r="C43" s="13" t="s">
        <v>119</v>
      </c>
      <c r="D43" s="24">
        <v>2825000</v>
      </c>
      <c r="E43" s="24">
        <v>650000</v>
      </c>
      <c r="F43" s="4">
        <v>17</v>
      </c>
      <c r="G43" s="4">
        <v>10</v>
      </c>
      <c r="H43" s="4">
        <v>8</v>
      </c>
      <c r="I43" s="4">
        <v>8</v>
      </c>
      <c r="J43" s="4">
        <v>12</v>
      </c>
      <c r="K43" s="4">
        <v>6</v>
      </c>
      <c r="L43" s="10">
        <f t="shared" si="0"/>
        <v>61</v>
      </c>
      <c r="M43" s="17"/>
    </row>
    <row r="44" spans="1:13" ht="12.75" customHeight="1" x14ac:dyDescent="0.25">
      <c r="A44" s="84" t="s">
        <v>120</v>
      </c>
      <c r="B44" s="16" t="s">
        <v>121</v>
      </c>
      <c r="C44" s="13" t="s">
        <v>122</v>
      </c>
      <c r="D44" s="24">
        <v>2811000</v>
      </c>
      <c r="E44" s="24">
        <v>900000</v>
      </c>
      <c r="F44" s="4">
        <v>19</v>
      </c>
      <c r="G44" s="4">
        <v>10</v>
      </c>
      <c r="H44" s="4">
        <v>8</v>
      </c>
      <c r="I44" s="4">
        <v>8</v>
      </c>
      <c r="J44" s="4">
        <v>14</v>
      </c>
      <c r="K44" s="4">
        <v>8</v>
      </c>
      <c r="L44" s="10">
        <f t="shared" si="0"/>
        <v>67</v>
      </c>
      <c r="M44" s="17"/>
    </row>
    <row r="45" spans="1:13" ht="12.75" customHeight="1" x14ac:dyDescent="0.25">
      <c r="A45" s="84" t="s">
        <v>123</v>
      </c>
      <c r="B45" s="16" t="s">
        <v>124</v>
      </c>
      <c r="C45" s="13" t="s">
        <v>125</v>
      </c>
      <c r="D45" s="24">
        <v>7994249</v>
      </c>
      <c r="E45" s="24">
        <v>1800000</v>
      </c>
      <c r="F45" s="4">
        <v>27</v>
      </c>
      <c r="G45" s="4">
        <v>13</v>
      </c>
      <c r="H45" s="4">
        <v>9</v>
      </c>
      <c r="I45" s="4">
        <v>9</v>
      </c>
      <c r="J45" s="4">
        <v>17</v>
      </c>
      <c r="K45" s="4">
        <v>7</v>
      </c>
      <c r="L45" s="10">
        <f t="shared" si="0"/>
        <v>82</v>
      </c>
      <c r="M45" s="17"/>
    </row>
    <row r="46" spans="1:13" ht="12.75" customHeight="1" x14ac:dyDescent="0.25">
      <c r="A46" s="84" t="s">
        <v>126</v>
      </c>
      <c r="B46" s="16" t="s">
        <v>127</v>
      </c>
      <c r="C46" s="13" t="s">
        <v>128</v>
      </c>
      <c r="D46" s="24">
        <v>5000000</v>
      </c>
      <c r="E46" s="24">
        <v>750000</v>
      </c>
      <c r="F46" s="4">
        <v>26</v>
      </c>
      <c r="G46" s="4">
        <v>17</v>
      </c>
      <c r="H46" s="4">
        <v>9</v>
      </c>
      <c r="I46" s="4">
        <v>9</v>
      </c>
      <c r="J46" s="4">
        <v>19</v>
      </c>
      <c r="K46" s="4">
        <v>8</v>
      </c>
      <c r="L46" s="10">
        <f t="shared" si="0"/>
        <v>88</v>
      </c>
      <c r="M46" s="17"/>
    </row>
    <row r="47" spans="1:13" ht="12.75" customHeight="1" x14ac:dyDescent="0.25">
      <c r="A47" s="84" t="s">
        <v>129</v>
      </c>
      <c r="B47" s="16" t="s">
        <v>130</v>
      </c>
      <c r="C47" s="13" t="s">
        <v>131</v>
      </c>
      <c r="D47" s="24">
        <v>32525892</v>
      </c>
      <c r="E47" s="24">
        <v>3500000</v>
      </c>
      <c r="F47" s="4">
        <v>21</v>
      </c>
      <c r="G47" s="4">
        <v>15</v>
      </c>
      <c r="H47" s="4">
        <v>9</v>
      </c>
      <c r="I47" s="4">
        <v>8</v>
      </c>
      <c r="J47" s="4">
        <v>16</v>
      </c>
      <c r="K47" s="4">
        <v>9</v>
      </c>
      <c r="L47" s="10">
        <f t="shared" si="0"/>
        <v>78</v>
      </c>
      <c r="M47" s="17"/>
    </row>
    <row r="48" spans="1:13" ht="12.75" customHeight="1" x14ac:dyDescent="0.25">
      <c r="A48" s="84" t="s">
        <v>132</v>
      </c>
      <c r="B48" s="16" t="s">
        <v>133</v>
      </c>
      <c r="C48" s="13" t="s">
        <v>134</v>
      </c>
      <c r="D48" s="24">
        <v>14605465</v>
      </c>
      <c r="E48" s="24">
        <v>1100000</v>
      </c>
      <c r="F48" s="4">
        <v>28</v>
      </c>
      <c r="G48" s="4">
        <v>18</v>
      </c>
      <c r="H48" s="4">
        <v>9</v>
      </c>
      <c r="I48" s="4">
        <v>9</v>
      </c>
      <c r="J48" s="4">
        <v>18</v>
      </c>
      <c r="K48" s="4">
        <v>9</v>
      </c>
      <c r="L48" s="10">
        <f t="shared" si="0"/>
        <v>91</v>
      </c>
      <c r="M48" s="17"/>
    </row>
    <row r="49" spans="1:13" ht="12.75" customHeight="1" x14ac:dyDescent="0.25">
      <c r="A49" s="84" t="s">
        <v>135</v>
      </c>
      <c r="B49" s="16" t="s">
        <v>104</v>
      </c>
      <c r="C49" s="13" t="s">
        <v>136</v>
      </c>
      <c r="D49" s="24">
        <v>28043100</v>
      </c>
      <c r="E49" s="24">
        <v>5850000</v>
      </c>
      <c r="F49" s="4">
        <v>13</v>
      </c>
      <c r="G49" s="4">
        <v>14</v>
      </c>
      <c r="H49" s="4">
        <v>8</v>
      </c>
      <c r="I49" s="4">
        <v>8</v>
      </c>
      <c r="J49" s="4">
        <v>15</v>
      </c>
      <c r="K49" s="4">
        <v>7</v>
      </c>
      <c r="L49" s="10">
        <f t="shared" si="0"/>
        <v>65</v>
      </c>
      <c r="M49" s="17"/>
    </row>
    <row r="50" spans="1:13" ht="12.75" customHeight="1" x14ac:dyDescent="0.25">
      <c r="A50" s="84" t="s">
        <v>137</v>
      </c>
      <c r="B50" s="16" t="s">
        <v>138</v>
      </c>
      <c r="C50" s="13" t="s">
        <v>139</v>
      </c>
      <c r="D50" s="24">
        <v>7358375</v>
      </c>
      <c r="E50" s="24">
        <v>500000</v>
      </c>
      <c r="F50" s="4">
        <v>19</v>
      </c>
      <c r="G50" s="4">
        <v>18</v>
      </c>
      <c r="H50" s="4">
        <v>9</v>
      </c>
      <c r="I50" s="4">
        <v>6</v>
      </c>
      <c r="J50" s="4">
        <v>17</v>
      </c>
      <c r="K50" s="4">
        <v>7</v>
      </c>
      <c r="L50" s="10">
        <f t="shared" si="0"/>
        <v>76</v>
      </c>
      <c r="M50" s="17"/>
    </row>
    <row r="51" spans="1:13" ht="12.75" customHeight="1" x14ac:dyDescent="0.35">
      <c r="D51" s="14">
        <f>SUM(D18:D50)</f>
        <v>1059535660</v>
      </c>
      <c r="E51" s="14">
        <f>SUM(E18:E50)</f>
        <v>100702550</v>
      </c>
    </row>
    <row r="52" spans="1:13" ht="12.75" customHeight="1" x14ac:dyDescent="0.35"/>
  </sheetData>
  <mergeCells count="14">
    <mergeCell ref="F15:G15"/>
    <mergeCell ref="H15:K15"/>
    <mergeCell ref="F14:K14"/>
    <mergeCell ref="L14:L16"/>
    <mergeCell ref="A7:C7"/>
    <mergeCell ref="D9:L9"/>
    <mergeCell ref="D10:L10"/>
    <mergeCell ref="D11:L11"/>
    <mergeCell ref="D12:L12"/>
    <mergeCell ref="A14:A17"/>
    <mergeCell ref="B14:B17"/>
    <mergeCell ref="C14:C17"/>
    <mergeCell ref="D14:D17"/>
    <mergeCell ref="E14:E17"/>
  </mergeCells>
  <dataValidations count="6">
    <dataValidation type="decimal" operator="lessThanOrEqual" allowBlank="1" showInputMessage="1" showErrorMessage="1" error="max. 10" sqref="K18:K50" xr:uid="{E10D7EA9-1878-4748-89EB-85264789BB1A}">
      <formula1>10</formula1>
    </dataValidation>
    <dataValidation type="decimal" operator="lessThanOrEqual" allowBlank="1" showInputMessage="1" showErrorMessage="1" error="max. 10" sqref="J18:J50" xr:uid="{E545E7C9-64D4-4551-9E45-A78996BDC3C4}">
      <formula1>20</formula1>
    </dataValidation>
    <dataValidation type="decimal" operator="lessThanOrEqual" allowBlank="1" showInputMessage="1" showErrorMessage="1" error="max. 5" sqref="I18:I50" xr:uid="{9135B1C6-1E70-4DC2-BCCB-7D3F3C1F9F7E}">
      <formula1>10</formula1>
    </dataValidation>
    <dataValidation type="decimal" operator="lessThanOrEqual" allowBlank="1" showInputMessage="1" showErrorMessage="1" error="max. 15" sqref="G18:G50" xr:uid="{FE9F4133-A9D9-47EA-909F-42EDE0E3573E}">
      <formula1>20</formula1>
    </dataValidation>
    <dataValidation type="decimal" operator="lessThanOrEqual" allowBlank="1" showInputMessage="1" showErrorMessage="1" error="max. 40" sqref="F18:F50" xr:uid="{EB90789E-2EDD-4459-9035-F8E3DE3F260B}">
      <formula1>30</formula1>
    </dataValidation>
    <dataValidation type="decimal" operator="lessThanOrEqual" allowBlank="1" showInputMessage="1" showErrorMessage="1" error="max. 15" sqref="H18:H50" xr:uid="{1E222A1B-05C2-4DF8-8C36-84A099A34CD3}">
      <formula1>10</formula1>
    </dataValidation>
  </dataValidation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62EF8-8D3A-446F-9708-64A5A16C07C6}">
  <dimension ref="A1:M52"/>
  <sheetViews>
    <sheetView showGridLines="0" zoomScale="80" zoomScaleNormal="80" workbookViewId="0"/>
  </sheetViews>
  <sheetFormatPr defaultColWidth="9.1796875" defaultRowHeight="12" x14ac:dyDescent="0.35"/>
  <cols>
    <col min="1" max="1" width="11.453125" style="2" customWidth="1"/>
    <col min="2" max="2" width="46.81640625" style="2" customWidth="1"/>
    <col min="3" max="3" width="43.453125" style="2" customWidth="1"/>
    <col min="4" max="4" width="15.453125" style="11" customWidth="1"/>
    <col min="5" max="5" width="15" style="11" customWidth="1"/>
    <col min="6" max="7" width="9.453125" style="2" customWidth="1"/>
    <col min="8" max="8" width="10" style="2" customWidth="1"/>
    <col min="9" max="12" width="9.453125" style="2" customWidth="1"/>
    <col min="13" max="16384" width="9.1796875" style="2"/>
  </cols>
  <sheetData>
    <row r="1" spans="1:13" ht="38.25" customHeight="1" x14ac:dyDescent="0.35">
      <c r="A1" s="1" t="s">
        <v>0</v>
      </c>
    </row>
    <row r="2" spans="1:13" ht="15" customHeight="1" x14ac:dyDescent="0.35">
      <c r="A2" s="3" t="s">
        <v>1</v>
      </c>
      <c r="D2" s="67" t="s">
        <v>144</v>
      </c>
    </row>
    <row r="3" spans="1:13" ht="15" customHeight="1" x14ac:dyDescent="0.35">
      <c r="A3" s="3" t="s">
        <v>2</v>
      </c>
      <c r="D3" s="5" t="s">
        <v>3</v>
      </c>
    </row>
    <row r="4" spans="1:13" ht="15" customHeight="1" x14ac:dyDescent="0.35">
      <c r="A4" s="3" t="s">
        <v>4</v>
      </c>
      <c r="D4" s="2" t="s">
        <v>5</v>
      </c>
    </row>
    <row r="5" spans="1:13" ht="15" customHeight="1" x14ac:dyDescent="0.35">
      <c r="A5" s="3" t="s">
        <v>6</v>
      </c>
      <c r="D5" s="2" t="s">
        <v>7</v>
      </c>
    </row>
    <row r="6" spans="1:13" ht="15" customHeight="1" x14ac:dyDescent="0.35">
      <c r="A6" s="3" t="s">
        <v>8</v>
      </c>
      <c r="D6" s="2" t="s">
        <v>9</v>
      </c>
    </row>
    <row r="7" spans="1:13" ht="26.25" customHeight="1" x14ac:dyDescent="0.35">
      <c r="A7" s="49" t="s">
        <v>10</v>
      </c>
      <c r="B7" s="49"/>
      <c r="C7" s="49"/>
    </row>
    <row r="8" spans="1:13" ht="15" customHeight="1" x14ac:dyDescent="0.35">
      <c r="A8" s="3" t="s">
        <v>11</v>
      </c>
      <c r="D8" s="3" t="s">
        <v>12</v>
      </c>
      <c r="E8" s="15"/>
      <c r="F8" s="15"/>
      <c r="G8" s="15"/>
      <c r="H8" s="15"/>
      <c r="I8" s="15"/>
      <c r="J8" s="15"/>
      <c r="K8" s="15"/>
      <c r="L8" s="15"/>
    </row>
    <row r="9" spans="1:13" ht="55.5" customHeight="1" x14ac:dyDescent="0.35">
      <c r="D9" s="50" t="s">
        <v>13</v>
      </c>
      <c r="E9" s="50"/>
      <c r="F9" s="50"/>
      <c r="G9" s="50"/>
      <c r="H9" s="50"/>
      <c r="I9" s="50"/>
      <c r="J9" s="50"/>
      <c r="K9" s="50"/>
      <c r="L9" s="50"/>
    </row>
    <row r="10" spans="1:13" ht="33" customHeight="1" x14ac:dyDescent="0.35">
      <c r="D10" s="50" t="s">
        <v>14</v>
      </c>
      <c r="E10" s="50"/>
      <c r="F10" s="50"/>
      <c r="G10" s="50"/>
      <c r="H10" s="50"/>
      <c r="I10" s="50"/>
      <c r="J10" s="50"/>
      <c r="K10" s="50"/>
      <c r="L10" s="50"/>
    </row>
    <row r="11" spans="1:13" ht="26.25" customHeight="1" x14ac:dyDescent="0.35">
      <c r="D11" s="50" t="s">
        <v>15</v>
      </c>
      <c r="E11" s="50"/>
      <c r="F11" s="50"/>
      <c r="G11" s="50"/>
      <c r="H11" s="50"/>
      <c r="I11" s="50"/>
      <c r="J11" s="50"/>
      <c r="K11" s="50"/>
      <c r="L11" s="50"/>
    </row>
    <row r="12" spans="1:13" ht="39" customHeight="1" x14ac:dyDescent="0.35">
      <c r="A12" s="3"/>
      <c r="D12" s="51" t="s">
        <v>16</v>
      </c>
      <c r="E12" s="52"/>
      <c r="F12" s="52"/>
      <c r="G12" s="52"/>
      <c r="H12" s="52"/>
      <c r="I12" s="52"/>
      <c r="J12" s="52"/>
      <c r="K12" s="52"/>
      <c r="L12" s="52"/>
    </row>
    <row r="13" spans="1:13" ht="15" customHeight="1" x14ac:dyDescent="0.35">
      <c r="A13" s="3"/>
      <c r="G13" s="3"/>
      <c r="H13" s="3"/>
      <c r="I13" s="3"/>
    </row>
    <row r="14" spans="1:13" ht="15" customHeight="1" x14ac:dyDescent="0.35">
      <c r="A14" s="53" t="s">
        <v>17</v>
      </c>
      <c r="B14" s="45" t="s">
        <v>18</v>
      </c>
      <c r="C14" s="45" t="s">
        <v>19</v>
      </c>
      <c r="D14" s="45" t="s">
        <v>20</v>
      </c>
      <c r="E14" s="55" t="s">
        <v>21</v>
      </c>
      <c r="F14" s="61" t="s">
        <v>22</v>
      </c>
      <c r="G14" s="62"/>
      <c r="H14" s="62"/>
      <c r="I14" s="62"/>
      <c r="J14" s="62"/>
      <c r="K14" s="62"/>
      <c r="L14" s="45" t="s">
        <v>23</v>
      </c>
      <c r="M14" s="17"/>
    </row>
    <row r="15" spans="1:13" ht="14.5" customHeight="1" x14ac:dyDescent="0.35">
      <c r="A15" s="54"/>
      <c r="B15" s="46"/>
      <c r="C15" s="46"/>
      <c r="D15" s="46"/>
      <c r="E15" s="56"/>
      <c r="F15" s="59" t="s">
        <v>31</v>
      </c>
      <c r="G15" s="60"/>
      <c r="H15" s="63" t="s">
        <v>32</v>
      </c>
      <c r="I15" s="64"/>
      <c r="J15" s="64"/>
      <c r="K15" s="64"/>
      <c r="L15" s="46"/>
      <c r="M15" s="17"/>
    </row>
    <row r="16" spans="1:13" ht="78" customHeight="1" x14ac:dyDescent="0.35">
      <c r="A16" s="54"/>
      <c r="B16" s="46"/>
      <c r="C16" s="46"/>
      <c r="D16" s="46"/>
      <c r="E16" s="56"/>
      <c r="F16" s="7" t="s">
        <v>33</v>
      </c>
      <c r="G16" s="7" t="s">
        <v>34</v>
      </c>
      <c r="H16" s="7" t="s">
        <v>35</v>
      </c>
      <c r="I16" s="7" t="s">
        <v>36</v>
      </c>
      <c r="J16" s="7" t="s">
        <v>37</v>
      </c>
      <c r="K16" s="9" t="s">
        <v>38</v>
      </c>
      <c r="L16" s="48"/>
      <c r="M16" s="17"/>
    </row>
    <row r="17" spans="1:13" ht="31" customHeight="1" x14ac:dyDescent="0.35">
      <c r="A17" s="65"/>
      <c r="B17" s="48"/>
      <c r="C17" s="47"/>
      <c r="D17" s="47"/>
      <c r="E17" s="66"/>
      <c r="F17" s="6" t="s">
        <v>39</v>
      </c>
      <c r="G17" s="6" t="s">
        <v>40</v>
      </c>
      <c r="H17" s="6" t="s">
        <v>41</v>
      </c>
      <c r="I17" s="6" t="s">
        <v>41</v>
      </c>
      <c r="J17" s="6" t="s">
        <v>40</v>
      </c>
      <c r="K17" s="6" t="s">
        <v>41</v>
      </c>
      <c r="L17" s="6"/>
      <c r="M17" s="17"/>
    </row>
    <row r="18" spans="1:13" ht="12.75" customHeight="1" x14ac:dyDescent="0.25">
      <c r="A18" s="83" t="s">
        <v>42</v>
      </c>
      <c r="B18" s="16" t="s">
        <v>43</v>
      </c>
      <c r="C18" s="12" t="s">
        <v>44</v>
      </c>
      <c r="D18" s="23">
        <v>38800000</v>
      </c>
      <c r="E18" s="23">
        <v>5000000</v>
      </c>
      <c r="F18" s="4">
        <v>20</v>
      </c>
      <c r="G18" s="4">
        <v>12</v>
      </c>
      <c r="H18" s="4">
        <v>7</v>
      </c>
      <c r="I18" s="4">
        <v>9</v>
      </c>
      <c r="J18" s="4">
        <v>15</v>
      </c>
      <c r="K18" s="4">
        <v>4</v>
      </c>
      <c r="L18" s="10">
        <f>SUM(F18:K18)</f>
        <v>67</v>
      </c>
      <c r="M18" s="17"/>
    </row>
    <row r="19" spans="1:13" ht="12.75" customHeight="1" x14ac:dyDescent="0.25">
      <c r="A19" s="84" t="s">
        <v>46</v>
      </c>
      <c r="B19" s="16" t="s">
        <v>47</v>
      </c>
      <c r="C19" s="13" t="s">
        <v>48</v>
      </c>
      <c r="D19" s="24">
        <v>29397528</v>
      </c>
      <c r="E19" s="24">
        <v>2970000</v>
      </c>
      <c r="F19" s="4">
        <v>15</v>
      </c>
      <c r="G19" s="4">
        <v>13</v>
      </c>
      <c r="H19" s="4">
        <v>9</v>
      </c>
      <c r="I19" s="4">
        <v>7</v>
      </c>
      <c r="J19" s="4">
        <v>18</v>
      </c>
      <c r="K19" s="4">
        <v>6</v>
      </c>
      <c r="L19" s="10">
        <f t="shared" ref="L19:L50" si="0">SUM(F19:K19)</f>
        <v>68</v>
      </c>
      <c r="M19" s="17"/>
    </row>
    <row r="20" spans="1:13" ht="12.75" customHeight="1" x14ac:dyDescent="0.25">
      <c r="A20" s="84" t="s">
        <v>49</v>
      </c>
      <c r="B20" s="16" t="s">
        <v>50</v>
      </c>
      <c r="C20" s="13" t="s">
        <v>51</v>
      </c>
      <c r="D20" s="24">
        <v>73079730</v>
      </c>
      <c r="E20" s="24">
        <v>3500000</v>
      </c>
      <c r="F20" s="4">
        <v>18</v>
      </c>
      <c r="G20" s="4">
        <v>17</v>
      </c>
      <c r="H20" s="4">
        <v>8</v>
      </c>
      <c r="I20" s="4">
        <v>7</v>
      </c>
      <c r="J20" s="4">
        <v>13</v>
      </c>
      <c r="K20" s="4">
        <v>10</v>
      </c>
      <c r="L20" s="10">
        <f t="shared" si="0"/>
        <v>73</v>
      </c>
      <c r="M20" s="17"/>
    </row>
    <row r="21" spans="1:13" ht="12.75" customHeight="1" x14ac:dyDescent="0.25">
      <c r="A21" s="84" t="s">
        <v>52</v>
      </c>
      <c r="B21" s="16" t="s">
        <v>53</v>
      </c>
      <c r="C21" s="13" t="s">
        <v>54</v>
      </c>
      <c r="D21" s="24">
        <v>36459400</v>
      </c>
      <c r="E21" s="24">
        <v>3000000</v>
      </c>
      <c r="F21" s="4">
        <v>26</v>
      </c>
      <c r="G21" s="4">
        <v>16</v>
      </c>
      <c r="H21" s="4">
        <v>8</v>
      </c>
      <c r="I21" s="4">
        <v>8</v>
      </c>
      <c r="J21" s="4">
        <v>15</v>
      </c>
      <c r="K21" s="4">
        <v>7</v>
      </c>
      <c r="L21" s="10">
        <f t="shared" si="0"/>
        <v>80</v>
      </c>
      <c r="M21" s="17"/>
    </row>
    <row r="22" spans="1:13" ht="12.75" customHeight="1" x14ac:dyDescent="0.25">
      <c r="A22" s="84" t="s">
        <v>55</v>
      </c>
      <c r="B22" s="16" t="s">
        <v>56</v>
      </c>
      <c r="C22" s="13" t="s">
        <v>57</v>
      </c>
      <c r="D22" s="24">
        <v>47150000</v>
      </c>
      <c r="E22" s="24">
        <v>5000000</v>
      </c>
      <c r="F22" s="4">
        <v>25</v>
      </c>
      <c r="G22" s="4">
        <v>13</v>
      </c>
      <c r="H22" s="4">
        <v>7</v>
      </c>
      <c r="I22" s="4">
        <v>8</v>
      </c>
      <c r="J22" s="4">
        <v>18</v>
      </c>
      <c r="K22" s="4">
        <v>7</v>
      </c>
      <c r="L22" s="10">
        <f t="shared" si="0"/>
        <v>78</v>
      </c>
      <c r="M22" s="17"/>
    </row>
    <row r="23" spans="1:13" ht="12.75" customHeight="1" x14ac:dyDescent="0.25">
      <c r="A23" s="84" t="s">
        <v>58</v>
      </c>
      <c r="B23" s="16" t="s">
        <v>59</v>
      </c>
      <c r="C23" s="13" t="s">
        <v>60</v>
      </c>
      <c r="D23" s="24">
        <v>39882000</v>
      </c>
      <c r="E23" s="24">
        <v>4800000</v>
      </c>
      <c r="F23" s="4">
        <v>23</v>
      </c>
      <c r="G23" s="4">
        <v>15</v>
      </c>
      <c r="H23" s="4">
        <v>7</v>
      </c>
      <c r="I23" s="4">
        <v>8</v>
      </c>
      <c r="J23" s="4">
        <v>13</v>
      </c>
      <c r="K23" s="4">
        <v>6</v>
      </c>
      <c r="L23" s="10">
        <f t="shared" si="0"/>
        <v>72</v>
      </c>
      <c r="M23" s="17"/>
    </row>
    <row r="24" spans="1:13" ht="12.75" customHeight="1" x14ac:dyDescent="0.25">
      <c r="A24" s="84" t="s">
        <v>61</v>
      </c>
      <c r="B24" s="16" t="s">
        <v>62</v>
      </c>
      <c r="C24" s="13" t="s">
        <v>63</v>
      </c>
      <c r="D24" s="24">
        <v>14963728</v>
      </c>
      <c r="E24" s="24">
        <v>1334300</v>
      </c>
      <c r="F24" s="4">
        <v>24</v>
      </c>
      <c r="G24" s="4">
        <v>15</v>
      </c>
      <c r="H24" s="4">
        <v>8</v>
      </c>
      <c r="I24" s="4">
        <v>7</v>
      </c>
      <c r="J24" s="4">
        <v>17</v>
      </c>
      <c r="K24" s="4">
        <v>9</v>
      </c>
      <c r="L24" s="10">
        <f t="shared" si="0"/>
        <v>80</v>
      </c>
      <c r="M24" s="17"/>
    </row>
    <row r="25" spans="1:13" ht="12.75" customHeight="1" x14ac:dyDescent="0.25">
      <c r="A25" s="84" t="s">
        <v>64</v>
      </c>
      <c r="B25" s="16" t="s">
        <v>65</v>
      </c>
      <c r="C25" s="13" t="s">
        <v>66</v>
      </c>
      <c r="D25" s="24">
        <v>173100000</v>
      </c>
      <c r="E25" s="24">
        <v>3500000</v>
      </c>
      <c r="F25" s="4">
        <v>24</v>
      </c>
      <c r="G25" s="4">
        <v>15</v>
      </c>
      <c r="H25" s="4">
        <v>5</v>
      </c>
      <c r="I25" s="4">
        <v>5</v>
      </c>
      <c r="J25" s="4">
        <v>12</v>
      </c>
      <c r="K25" s="4">
        <v>4</v>
      </c>
      <c r="L25" s="10">
        <f t="shared" si="0"/>
        <v>65</v>
      </c>
      <c r="M25" s="17"/>
    </row>
    <row r="26" spans="1:13" ht="12.75" customHeight="1" x14ac:dyDescent="0.25">
      <c r="A26" s="84" t="s">
        <v>68</v>
      </c>
      <c r="B26" s="16" t="s">
        <v>69</v>
      </c>
      <c r="C26" s="13" t="s">
        <v>70</v>
      </c>
      <c r="D26" s="24">
        <v>24884250</v>
      </c>
      <c r="E26" s="24">
        <v>3000000</v>
      </c>
      <c r="F26" s="4">
        <v>20</v>
      </c>
      <c r="G26" s="4">
        <v>13</v>
      </c>
      <c r="H26" s="4">
        <v>8</v>
      </c>
      <c r="I26" s="4">
        <v>8</v>
      </c>
      <c r="J26" s="4">
        <v>14</v>
      </c>
      <c r="K26" s="4">
        <v>6</v>
      </c>
      <c r="L26" s="10">
        <f t="shared" si="0"/>
        <v>69</v>
      </c>
      <c r="M26" s="17"/>
    </row>
    <row r="27" spans="1:13" ht="12.75" customHeight="1" x14ac:dyDescent="0.25">
      <c r="A27" s="84" t="s">
        <v>71</v>
      </c>
      <c r="B27" s="16" t="s">
        <v>72</v>
      </c>
      <c r="C27" s="13" t="s">
        <v>73</v>
      </c>
      <c r="D27" s="24">
        <v>47752505</v>
      </c>
      <c r="E27" s="24">
        <v>5000000</v>
      </c>
      <c r="F27" s="4">
        <v>26</v>
      </c>
      <c r="G27" s="4">
        <v>13</v>
      </c>
      <c r="H27" s="4">
        <v>8</v>
      </c>
      <c r="I27" s="4">
        <v>8</v>
      </c>
      <c r="J27" s="4">
        <v>15</v>
      </c>
      <c r="K27" s="4">
        <v>9</v>
      </c>
      <c r="L27" s="10">
        <f t="shared" si="0"/>
        <v>79</v>
      </c>
      <c r="M27" s="17"/>
    </row>
    <row r="28" spans="1:13" ht="12.75" customHeight="1" x14ac:dyDescent="0.25">
      <c r="A28" s="84" t="s">
        <v>74</v>
      </c>
      <c r="B28" s="16" t="s">
        <v>75</v>
      </c>
      <c r="C28" s="13" t="s">
        <v>76</v>
      </c>
      <c r="D28" s="24">
        <v>33438948</v>
      </c>
      <c r="E28" s="24">
        <v>2500000</v>
      </c>
      <c r="F28" s="4">
        <v>20</v>
      </c>
      <c r="G28" s="4">
        <v>11</v>
      </c>
      <c r="H28" s="4">
        <v>8</v>
      </c>
      <c r="I28" s="4">
        <v>9</v>
      </c>
      <c r="J28" s="4">
        <v>8</v>
      </c>
      <c r="K28" s="4">
        <v>6</v>
      </c>
      <c r="L28" s="10">
        <f t="shared" si="0"/>
        <v>62</v>
      </c>
      <c r="M28" s="17"/>
    </row>
    <row r="29" spans="1:13" ht="12.75" customHeight="1" x14ac:dyDescent="0.25">
      <c r="A29" s="84" t="s">
        <v>77</v>
      </c>
      <c r="B29" s="16" t="s">
        <v>78</v>
      </c>
      <c r="C29" s="13" t="s">
        <v>79</v>
      </c>
      <c r="D29" s="24">
        <v>17161000</v>
      </c>
      <c r="E29" s="24">
        <v>3300000</v>
      </c>
      <c r="F29" s="4">
        <v>23</v>
      </c>
      <c r="G29" s="4">
        <v>15</v>
      </c>
      <c r="H29" s="4">
        <v>9</v>
      </c>
      <c r="I29" s="4">
        <v>8</v>
      </c>
      <c r="J29" s="4">
        <v>12</v>
      </c>
      <c r="K29" s="4">
        <v>6</v>
      </c>
      <c r="L29" s="10">
        <f t="shared" si="0"/>
        <v>73</v>
      </c>
      <c r="M29" s="17"/>
    </row>
    <row r="30" spans="1:13" ht="12.75" customHeight="1" x14ac:dyDescent="0.25">
      <c r="A30" s="84" t="s">
        <v>80</v>
      </c>
      <c r="B30" s="16" t="s">
        <v>78</v>
      </c>
      <c r="C30" s="13" t="s">
        <v>81</v>
      </c>
      <c r="D30" s="24">
        <v>39429621</v>
      </c>
      <c r="E30" s="24">
        <v>2700000</v>
      </c>
      <c r="F30" s="4">
        <v>27</v>
      </c>
      <c r="G30" s="4">
        <v>20</v>
      </c>
      <c r="H30" s="4">
        <v>9</v>
      </c>
      <c r="I30" s="4">
        <v>8</v>
      </c>
      <c r="J30" s="4">
        <v>17</v>
      </c>
      <c r="K30" s="4">
        <v>9</v>
      </c>
      <c r="L30" s="10">
        <f t="shared" si="0"/>
        <v>90</v>
      </c>
      <c r="M30" s="17"/>
    </row>
    <row r="31" spans="1:13" ht="12.75" customHeight="1" x14ac:dyDescent="0.25">
      <c r="A31" s="84" t="s">
        <v>82</v>
      </c>
      <c r="B31" s="16" t="s">
        <v>83</v>
      </c>
      <c r="C31" s="13" t="s">
        <v>84</v>
      </c>
      <c r="D31" s="24">
        <v>22519500</v>
      </c>
      <c r="E31" s="24">
        <v>6000000</v>
      </c>
      <c r="F31" s="4">
        <v>21</v>
      </c>
      <c r="G31" s="4">
        <v>15</v>
      </c>
      <c r="H31" s="4">
        <v>9</v>
      </c>
      <c r="I31" s="4">
        <v>9</v>
      </c>
      <c r="J31" s="4">
        <v>14</v>
      </c>
      <c r="K31" s="4">
        <v>8</v>
      </c>
      <c r="L31" s="10">
        <f t="shared" si="0"/>
        <v>76</v>
      </c>
      <c r="M31" s="17"/>
    </row>
    <row r="32" spans="1:13" ht="12.75" customHeight="1" x14ac:dyDescent="0.25">
      <c r="A32" s="84" t="s">
        <v>85</v>
      </c>
      <c r="B32" s="16" t="s">
        <v>86</v>
      </c>
      <c r="C32" s="13" t="s">
        <v>87</v>
      </c>
      <c r="D32" s="24">
        <v>27124685</v>
      </c>
      <c r="E32" s="24">
        <v>3200000</v>
      </c>
      <c r="F32" s="4">
        <v>26</v>
      </c>
      <c r="G32" s="4">
        <v>17</v>
      </c>
      <c r="H32" s="4">
        <v>9</v>
      </c>
      <c r="I32" s="4">
        <v>8</v>
      </c>
      <c r="J32" s="4">
        <v>15</v>
      </c>
      <c r="K32" s="4">
        <v>8</v>
      </c>
      <c r="L32" s="10">
        <f t="shared" si="0"/>
        <v>83</v>
      </c>
      <c r="M32" s="17"/>
    </row>
    <row r="33" spans="1:13" ht="12.75" customHeight="1" x14ac:dyDescent="0.25">
      <c r="A33" s="84" t="s">
        <v>88</v>
      </c>
      <c r="B33" s="16" t="s">
        <v>89</v>
      </c>
      <c r="C33" s="13" t="s">
        <v>90</v>
      </c>
      <c r="D33" s="24">
        <v>33786780</v>
      </c>
      <c r="E33" s="24">
        <v>3634500</v>
      </c>
      <c r="F33" s="4">
        <v>26</v>
      </c>
      <c r="G33" s="4">
        <v>16</v>
      </c>
      <c r="H33" s="4">
        <v>7</v>
      </c>
      <c r="I33" s="4">
        <v>7</v>
      </c>
      <c r="J33" s="4">
        <v>18</v>
      </c>
      <c r="K33" s="4">
        <v>9</v>
      </c>
      <c r="L33" s="10">
        <f t="shared" si="0"/>
        <v>83</v>
      </c>
      <c r="M33" s="17"/>
    </row>
    <row r="34" spans="1:13" ht="12.75" customHeight="1" x14ac:dyDescent="0.25">
      <c r="A34" s="84" t="s">
        <v>91</v>
      </c>
      <c r="B34" s="16" t="s">
        <v>92</v>
      </c>
      <c r="C34" s="13" t="s">
        <v>93</v>
      </c>
      <c r="D34" s="24">
        <v>44747876</v>
      </c>
      <c r="E34" s="24">
        <v>2750000</v>
      </c>
      <c r="F34" s="4">
        <v>17</v>
      </c>
      <c r="G34" s="4">
        <v>16</v>
      </c>
      <c r="H34" s="4">
        <v>9</v>
      </c>
      <c r="I34" s="4">
        <v>10</v>
      </c>
      <c r="J34" s="4">
        <v>10</v>
      </c>
      <c r="K34" s="4">
        <v>7</v>
      </c>
      <c r="L34" s="10">
        <f t="shared" si="0"/>
        <v>69</v>
      </c>
      <c r="M34" s="17"/>
    </row>
    <row r="35" spans="1:13" ht="12.75" customHeight="1" x14ac:dyDescent="0.25">
      <c r="A35" s="84" t="s">
        <v>94</v>
      </c>
      <c r="B35" s="16" t="s">
        <v>95</v>
      </c>
      <c r="C35" s="13" t="s">
        <v>96</v>
      </c>
      <c r="D35" s="24">
        <v>48363938</v>
      </c>
      <c r="E35" s="24">
        <v>4400000</v>
      </c>
      <c r="F35" s="4">
        <v>24</v>
      </c>
      <c r="G35" s="4">
        <v>16</v>
      </c>
      <c r="H35" s="4">
        <v>9</v>
      </c>
      <c r="I35" s="4">
        <v>8</v>
      </c>
      <c r="J35" s="4">
        <v>16</v>
      </c>
      <c r="K35" s="4">
        <v>8</v>
      </c>
      <c r="L35" s="10">
        <f t="shared" si="0"/>
        <v>81</v>
      </c>
      <c r="M35" s="17"/>
    </row>
    <row r="36" spans="1:13" ht="12.75" customHeight="1" x14ac:dyDescent="0.25">
      <c r="A36" s="84" t="s">
        <v>97</v>
      </c>
      <c r="B36" s="16" t="s">
        <v>98</v>
      </c>
      <c r="C36" s="13" t="s">
        <v>99</v>
      </c>
      <c r="D36" s="24">
        <v>31730000</v>
      </c>
      <c r="E36" s="24">
        <v>4500000</v>
      </c>
      <c r="F36" s="4">
        <v>15</v>
      </c>
      <c r="G36" s="4">
        <v>12</v>
      </c>
      <c r="H36" s="4">
        <v>9</v>
      </c>
      <c r="I36" s="4">
        <v>9</v>
      </c>
      <c r="J36" s="4">
        <v>16</v>
      </c>
      <c r="K36" s="4">
        <v>6</v>
      </c>
      <c r="L36" s="10">
        <f t="shared" si="0"/>
        <v>67</v>
      </c>
      <c r="M36" s="17"/>
    </row>
    <row r="37" spans="1:13" ht="12.75" customHeight="1" x14ac:dyDescent="0.25">
      <c r="A37" s="84" t="s">
        <v>100</v>
      </c>
      <c r="B37" s="16" t="s">
        <v>101</v>
      </c>
      <c r="C37" s="13" t="s">
        <v>102</v>
      </c>
      <c r="D37" s="24">
        <v>30561742</v>
      </c>
      <c r="E37" s="24">
        <v>3300000</v>
      </c>
      <c r="F37" s="4">
        <v>27</v>
      </c>
      <c r="G37" s="4">
        <v>16</v>
      </c>
      <c r="H37" s="4">
        <v>9</v>
      </c>
      <c r="I37" s="4">
        <v>9</v>
      </c>
      <c r="J37" s="4">
        <v>19</v>
      </c>
      <c r="K37" s="4">
        <v>7</v>
      </c>
      <c r="L37" s="10">
        <f t="shared" si="0"/>
        <v>87</v>
      </c>
      <c r="M37" s="17"/>
    </row>
    <row r="38" spans="1:13" ht="12.75" customHeight="1" x14ac:dyDescent="0.25">
      <c r="A38" s="84" t="s">
        <v>103</v>
      </c>
      <c r="B38" s="16" t="s">
        <v>104</v>
      </c>
      <c r="C38" s="13" t="s">
        <v>105</v>
      </c>
      <c r="D38" s="24">
        <v>38623200</v>
      </c>
      <c r="E38" s="24">
        <v>3800000</v>
      </c>
      <c r="F38" s="4">
        <v>21</v>
      </c>
      <c r="G38" s="4">
        <v>16</v>
      </c>
      <c r="H38" s="4">
        <v>8</v>
      </c>
      <c r="I38" s="4">
        <v>8</v>
      </c>
      <c r="J38" s="4">
        <v>17</v>
      </c>
      <c r="K38" s="4">
        <v>8</v>
      </c>
      <c r="L38" s="10">
        <f t="shared" si="0"/>
        <v>78</v>
      </c>
      <c r="M38" s="17"/>
    </row>
    <row r="39" spans="1:13" ht="12.75" customHeight="1" x14ac:dyDescent="0.25">
      <c r="A39" s="84" t="s">
        <v>106</v>
      </c>
      <c r="B39" s="16" t="s">
        <v>107</v>
      </c>
      <c r="C39" s="13" t="s">
        <v>108</v>
      </c>
      <c r="D39" s="24">
        <v>3124788</v>
      </c>
      <c r="E39" s="24">
        <v>1000000</v>
      </c>
      <c r="F39" s="4">
        <v>16</v>
      </c>
      <c r="G39" s="4">
        <v>13</v>
      </c>
      <c r="H39" s="4">
        <v>6</v>
      </c>
      <c r="I39" s="4">
        <v>5</v>
      </c>
      <c r="J39" s="4">
        <v>14</v>
      </c>
      <c r="K39" s="4">
        <v>10</v>
      </c>
      <c r="L39" s="10">
        <f t="shared" si="0"/>
        <v>64</v>
      </c>
      <c r="M39" s="17"/>
    </row>
    <row r="40" spans="1:13" ht="12.75" customHeight="1" x14ac:dyDescent="0.25">
      <c r="A40" s="84" t="s">
        <v>109</v>
      </c>
      <c r="B40" s="16" t="s">
        <v>110</v>
      </c>
      <c r="C40" s="13" t="s">
        <v>111</v>
      </c>
      <c r="D40" s="24">
        <v>12776922</v>
      </c>
      <c r="E40" s="24">
        <v>1800000</v>
      </c>
      <c r="F40" s="4">
        <v>21</v>
      </c>
      <c r="G40" s="4">
        <v>10</v>
      </c>
      <c r="H40" s="4">
        <v>7</v>
      </c>
      <c r="I40" s="4">
        <v>7</v>
      </c>
      <c r="J40" s="4">
        <v>18</v>
      </c>
      <c r="K40" s="4">
        <v>6</v>
      </c>
      <c r="L40" s="10">
        <f t="shared" si="0"/>
        <v>69</v>
      </c>
      <c r="M40" s="17"/>
    </row>
    <row r="41" spans="1:13" ht="12.75" customHeight="1" x14ac:dyDescent="0.25">
      <c r="A41" s="84" t="s">
        <v>112</v>
      </c>
      <c r="B41" s="16" t="s">
        <v>113</v>
      </c>
      <c r="C41" s="13" t="s">
        <v>114</v>
      </c>
      <c r="D41" s="24">
        <v>18189500</v>
      </c>
      <c r="E41" s="24">
        <v>2875000</v>
      </c>
      <c r="F41" s="4">
        <v>22</v>
      </c>
      <c r="G41" s="4">
        <v>13</v>
      </c>
      <c r="H41" s="4">
        <v>7</v>
      </c>
      <c r="I41" s="4">
        <v>6</v>
      </c>
      <c r="J41" s="4">
        <v>13</v>
      </c>
      <c r="K41" s="4">
        <v>6</v>
      </c>
      <c r="L41" s="10">
        <f t="shared" si="0"/>
        <v>67</v>
      </c>
      <c r="M41" s="17"/>
    </row>
    <row r="42" spans="1:13" ht="12.75" customHeight="1" x14ac:dyDescent="0.25">
      <c r="A42" s="84" t="s">
        <v>115</v>
      </c>
      <c r="B42" s="16" t="s">
        <v>89</v>
      </c>
      <c r="C42" s="13" t="s">
        <v>116</v>
      </c>
      <c r="D42" s="24">
        <v>31324938</v>
      </c>
      <c r="E42" s="24">
        <v>2788750</v>
      </c>
      <c r="F42" s="4">
        <v>22</v>
      </c>
      <c r="G42" s="4">
        <v>16</v>
      </c>
      <c r="H42" s="4">
        <v>8</v>
      </c>
      <c r="I42" s="4">
        <v>8</v>
      </c>
      <c r="J42" s="4">
        <v>16</v>
      </c>
      <c r="K42" s="4">
        <v>8</v>
      </c>
      <c r="L42" s="10">
        <f t="shared" si="0"/>
        <v>78</v>
      </c>
      <c r="M42" s="17"/>
    </row>
    <row r="43" spans="1:13" ht="12.75" customHeight="1" x14ac:dyDescent="0.25">
      <c r="A43" s="84" t="s">
        <v>117</v>
      </c>
      <c r="B43" s="16" t="s">
        <v>118</v>
      </c>
      <c r="C43" s="13" t="s">
        <v>119</v>
      </c>
      <c r="D43" s="24">
        <v>2825000</v>
      </c>
      <c r="E43" s="24">
        <v>650000</v>
      </c>
      <c r="F43" s="4">
        <v>17</v>
      </c>
      <c r="G43" s="4">
        <v>10</v>
      </c>
      <c r="H43" s="4">
        <v>8</v>
      </c>
      <c r="I43" s="4">
        <v>8</v>
      </c>
      <c r="J43" s="4">
        <v>12</v>
      </c>
      <c r="K43" s="4">
        <v>6</v>
      </c>
      <c r="L43" s="10">
        <f t="shared" si="0"/>
        <v>61</v>
      </c>
      <c r="M43" s="17"/>
    </row>
    <row r="44" spans="1:13" ht="12.75" customHeight="1" x14ac:dyDescent="0.25">
      <c r="A44" s="84" t="s">
        <v>120</v>
      </c>
      <c r="B44" s="16" t="s">
        <v>121</v>
      </c>
      <c r="C44" s="13" t="s">
        <v>122</v>
      </c>
      <c r="D44" s="24">
        <v>2811000</v>
      </c>
      <c r="E44" s="24">
        <v>900000</v>
      </c>
      <c r="F44" s="4">
        <v>20</v>
      </c>
      <c r="G44" s="4">
        <v>10</v>
      </c>
      <c r="H44" s="4">
        <v>8</v>
      </c>
      <c r="I44" s="4">
        <v>8</v>
      </c>
      <c r="J44" s="4">
        <v>15</v>
      </c>
      <c r="K44" s="4">
        <v>8</v>
      </c>
      <c r="L44" s="10">
        <f t="shared" si="0"/>
        <v>69</v>
      </c>
      <c r="M44" s="17"/>
    </row>
    <row r="45" spans="1:13" ht="12.75" customHeight="1" x14ac:dyDescent="0.25">
      <c r="A45" s="84" t="s">
        <v>123</v>
      </c>
      <c r="B45" s="16" t="s">
        <v>124</v>
      </c>
      <c r="C45" s="13" t="s">
        <v>125</v>
      </c>
      <c r="D45" s="24">
        <v>7994249</v>
      </c>
      <c r="E45" s="24">
        <v>1800000</v>
      </c>
      <c r="F45" s="4">
        <v>27</v>
      </c>
      <c r="G45" s="4">
        <v>12</v>
      </c>
      <c r="H45" s="4">
        <v>9</v>
      </c>
      <c r="I45" s="4">
        <v>9</v>
      </c>
      <c r="J45" s="4">
        <v>17</v>
      </c>
      <c r="K45" s="4">
        <v>7</v>
      </c>
      <c r="L45" s="10">
        <f t="shared" si="0"/>
        <v>81</v>
      </c>
      <c r="M45" s="17"/>
    </row>
    <row r="46" spans="1:13" ht="12.75" customHeight="1" x14ac:dyDescent="0.25">
      <c r="A46" s="84" t="s">
        <v>126</v>
      </c>
      <c r="B46" s="16" t="s">
        <v>127</v>
      </c>
      <c r="C46" s="13" t="s">
        <v>128</v>
      </c>
      <c r="D46" s="24">
        <v>5000000</v>
      </c>
      <c r="E46" s="24">
        <v>750000</v>
      </c>
      <c r="F46" s="4">
        <v>26</v>
      </c>
      <c r="G46" s="4">
        <v>18</v>
      </c>
      <c r="H46" s="4">
        <v>9</v>
      </c>
      <c r="I46" s="4">
        <v>9</v>
      </c>
      <c r="J46" s="4">
        <v>19</v>
      </c>
      <c r="K46" s="4">
        <v>8</v>
      </c>
      <c r="L46" s="10">
        <f t="shared" si="0"/>
        <v>89</v>
      </c>
      <c r="M46" s="17"/>
    </row>
    <row r="47" spans="1:13" ht="12.75" customHeight="1" x14ac:dyDescent="0.25">
      <c r="A47" s="84" t="s">
        <v>129</v>
      </c>
      <c r="B47" s="16" t="s">
        <v>130</v>
      </c>
      <c r="C47" s="13" t="s">
        <v>131</v>
      </c>
      <c r="D47" s="24">
        <v>32525892</v>
      </c>
      <c r="E47" s="24">
        <v>3500000</v>
      </c>
      <c r="F47" s="4">
        <v>21</v>
      </c>
      <c r="G47" s="4">
        <v>15</v>
      </c>
      <c r="H47" s="4">
        <v>9</v>
      </c>
      <c r="I47" s="4">
        <v>8</v>
      </c>
      <c r="J47" s="4">
        <v>16</v>
      </c>
      <c r="K47" s="4">
        <v>9</v>
      </c>
      <c r="L47" s="10">
        <f t="shared" si="0"/>
        <v>78</v>
      </c>
      <c r="M47" s="17"/>
    </row>
    <row r="48" spans="1:13" ht="12.75" customHeight="1" x14ac:dyDescent="0.25">
      <c r="A48" s="84" t="s">
        <v>132</v>
      </c>
      <c r="B48" s="16" t="s">
        <v>133</v>
      </c>
      <c r="C48" s="13" t="s">
        <v>134</v>
      </c>
      <c r="D48" s="24">
        <v>14605465</v>
      </c>
      <c r="E48" s="24">
        <v>1100000</v>
      </c>
      <c r="F48" s="4">
        <v>28</v>
      </c>
      <c r="G48" s="4">
        <v>18</v>
      </c>
      <c r="H48" s="4">
        <v>9</v>
      </c>
      <c r="I48" s="4">
        <v>9</v>
      </c>
      <c r="J48" s="4">
        <v>18</v>
      </c>
      <c r="K48" s="4">
        <v>9</v>
      </c>
      <c r="L48" s="10">
        <f t="shared" si="0"/>
        <v>91</v>
      </c>
      <c r="M48" s="17"/>
    </row>
    <row r="49" spans="1:13" ht="12.75" customHeight="1" x14ac:dyDescent="0.25">
      <c r="A49" s="84" t="s">
        <v>135</v>
      </c>
      <c r="B49" s="16" t="s">
        <v>104</v>
      </c>
      <c r="C49" s="13" t="s">
        <v>136</v>
      </c>
      <c r="D49" s="24">
        <v>28043100</v>
      </c>
      <c r="E49" s="24">
        <v>5850000</v>
      </c>
      <c r="F49" s="4">
        <v>15</v>
      </c>
      <c r="G49" s="4">
        <v>14</v>
      </c>
      <c r="H49" s="4">
        <v>8</v>
      </c>
      <c r="I49" s="4">
        <v>8</v>
      </c>
      <c r="J49" s="4">
        <v>14</v>
      </c>
      <c r="K49" s="4">
        <v>7</v>
      </c>
      <c r="L49" s="10">
        <f t="shared" si="0"/>
        <v>66</v>
      </c>
      <c r="M49" s="17"/>
    </row>
    <row r="50" spans="1:13" ht="12.75" customHeight="1" x14ac:dyDescent="0.25">
      <c r="A50" s="84" t="s">
        <v>137</v>
      </c>
      <c r="B50" s="16" t="s">
        <v>138</v>
      </c>
      <c r="C50" s="13" t="s">
        <v>139</v>
      </c>
      <c r="D50" s="24">
        <v>7358375</v>
      </c>
      <c r="E50" s="24">
        <v>500000</v>
      </c>
      <c r="F50" s="4">
        <v>20</v>
      </c>
      <c r="G50" s="4">
        <v>15</v>
      </c>
      <c r="H50" s="4">
        <v>9</v>
      </c>
      <c r="I50" s="4">
        <v>6</v>
      </c>
      <c r="J50" s="4">
        <v>18</v>
      </c>
      <c r="K50" s="4">
        <v>7</v>
      </c>
      <c r="L50" s="10">
        <f t="shared" si="0"/>
        <v>75</v>
      </c>
      <c r="M50" s="17"/>
    </row>
    <row r="51" spans="1:13" ht="12.75" customHeight="1" x14ac:dyDescent="0.35">
      <c r="D51" s="14">
        <f>SUM(D18:D50)</f>
        <v>1059535660</v>
      </c>
      <c r="E51" s="14">
        <f>SUM(E18:E50)</f>
        <v>100702550</v>
      </c>
    </row>
    <row r="52" spans="1:13" ht="12.75" customHeight="1" x14ac:dyDescent="0.35"/>
  </sheetData>
  <mergeCells count="14">
    <mergeCell ref="F14:K14"/>
    <mergeCell ref="L14:L16"/>
    <mergeCell ref="F15:G15"/>
    <mergeCell ref="H15:K15"/>
    <mergeCell ref="A7:C7"/>
    <mergeCell ref="D9:L9"/>
    <mergeCell ref="D10:L10"/>
    <mergeCell ref="D11:L11"/>
    <mergeCell ref="D12:L12"/>
    <mergeCell ref="A14:A17"/>
    <mergeCell ref="B14:B17"/>
    <mergeCell ref="C14:C17"/>
    <mergeCell ref="D14:D17"/>
    <mergeCell ref="E14:E17"/>
  </mergeCells>
  <dataValidations count="6">
    <dataValidation type="decimal" operator="lessThanOrEqual" allowBlank="1" showInputMessage="1" showErrorMessage="1" error="max. 15" sqref="H18:H50" xr:uid="{B0CED410-8256-4513-8F59-D206885B0E74}">
      <formula1>10</formula1>
    </dataValidation>
    <dataValidation type="decimal" operator="lessThanOrEqual" allowBlank="1" showInputMessage="1" showErrorMessage="1" error="max. 40" sqref="F18:F50" xr:uid="{6F4C983B-EDB5-4483-B295-06350F42FADC}">
      <formula1>30</formula1>
    </dataValidation>
    <dataValidation type="decimal" operator="lessThanOrEqual" allowBlank="1" showInputMessage="1" showErrorMessage="1" error="max. 15" sqref="G18:G50" xr:uid="{03FCE71B-A3E2-44EA-8533-DD39C9346C53}">
      <formula1>20</formula1>
    </dataValidation>
    <dataValidation type="decimal" operator="lessThanOrEqual" allowBlank="1" showInputMessage="1" showErrorMessage="1" error="max. 5" sqref="I18:I50" xr:uid="{44A4FA66-823C-404B-ACA4-6DE5EE08FD08}">
      <formula1>10</formula1>
    </dataValidation>
    <dataValidation type="decimal" operator="lessThanOrEqual" allowBlank="1" showInputMessage="1" showErrorMessage="1" error="max. 10" sqref="J18:J50" xr:uid="{B1D0BEC1-1CA3-41F0-AABE-FAFFF6E909ED}">
      <formula1>20</formula1>
    </dataValidation>
    <dataValidation type="decimal" operator="lessThanOrEqual" allowBlank="1" showInputMessage="1" showErrorMessage="1" error="max. 10" sqref="K18:K50" xr:uid="{069B29F5-8018-4E05-A697-0F48481683D8}">
      <formula1>10</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E5CA3-04B5-4F01-A590-B92720FE05CA}">
  <dimension ref="A1:M52"/>
  <sheetViews>
    <sheetView showGridLines="0" zoomScale="80" zoomScaleNormal="80" workbookViewId="0"/>
  </sheetViews>
  <sheetFormatPr defaultColWidth="9.1796875" defaultRowHeight="12" x14ac:dyDescent="0.35"/>
  <cols>
    <col min="1" max="1" width="11.453125" style="2" customWidth="1"/>
    <col min="2" max="2" width="46.81640625" style="2" customWidth="1"/>
    <col min="3" max="3" width="43.453125" style="2" customWidth="1"/>
    <col min="4" max="4" width="15.453125" style="11" customWidth="1"/>
    <col min="5" max="5" width="15" style="11" customWidth="1"/>
    <col min="6" max="7" width="9.453125" style="2" customWidth="1"/>
    <col min="8" max="8" width="10" style="2" customWidth="1"/>
    <col min="9" max="12" width="9.453125" style="2" customWidth="1"/>
    <col min="13" max="16384" width="9.1796875" style="2"/>
  </cols>
  <sheetData>
    <row r="1" spans="1:13" ht="38.25" customHeight="1" x14ac:dyDescent="0.35">
      <c r="A1" s="1" t="s">
        <v>0</v>
      </c>
    </row>
    <row r="2" spans="1:13" ht="15" customHeight="1" x14ac:dyDescent="0.35">
      <c r="A2" s="3" t="s">
        <v>1</v>
      </c>
      <c r="D2" s="67" t="s">
        <v>144</v>
      </c>
    </row>
    <row r="3" spans="1:13" ht="15" customHeight="1" x14ac:dyDescent="0.35">
      <c r="A3" s="3" t="s">
        <v>2</v>
      </c>
      <c r="D3" s="5" t="s">
        <v>3</v>
      </c>
    </row>
    <row r="4" spans="1:13" ht="15" customHeight="1" x14ac:dyDescent="0.35">
      <c r="A4" s="3" t="s">
        <v>4</v>
      </c>
      <c r="D4" s="2" t="s">
        <v>5</v>
      </c>
    </row>
    <row r="5" spans="1:13" ht="15" customHeight="1" x14ac:dyDescent="0.35">
      <c r="A5" s="3" t="s">
        <v>6</v>
      </c>
      <c r="D5" s="2" t="s">
        <v>7</v>
      </c>
    </row>
    <row r="6" spans="1:13" ht="15" customHeight="1" x14ac:dyDescent="0.35">
      <c r="A6" s="3" t="s">
        <v>8</v>
      </c>
      <c r="D6" s="2" t="s">
        <v>9</v>
      </c>
    </row>
    <row r="7" spans="1:13" ht="26.25" customHeight="1" x14ac:dyDescent="0.35">
      <c r="A7" s="49" t="s">
        <v>10</v>
      </c>
      <c r="B7" s="49"/>
      <c r="C7" s="49"/>
    </row>
    <row r="8" spans="1:13" ht="15" customHeight="1" x14ac:dyDescent="0.35">
      <c r="A8" s="3" t="s">
        <v>11</v>
      </c>
      <c r="D8" s="3" t="s">
        <v>12</v>
      </c>
      <c r="E8" s="15"/>
      <c r="F8" s="15"/>
      <c r="G8" s="15"/>
      <c r="H8" s="15"/>
      <c r="I8" s="15"/>
      <c r="J8" s="15"/>
      <c r="K8" s="15"/>
      <c r="L8" s="15"/>
    </row>
    <row r="9" spans="1:13" ht="55.5" customHeight="1" x14ac:dyDescent="0.35">
      <c r="D9" s="50" t="s">
        <v>13</v>
      </c>
      <c r="E9" s="50"/>
      <c r="F9" s="50"/>
      <c r="G9" s="50"/>
      <c r="H9" s="50"/>
      <c r="I9" s="50"/>
      <c r="J9" s="50"/>
      <c r="K9" s="50"/>
      <c r="L9" s="50"/>
    </row>
    <row r="10" spans="1:13" ht="33" customHeight="1" x14ac:dyDescent="0.35">
      <c r="D10" s="50" t="s">
        <v>14</v>
      </c>
      <c r="E10" s="50"/>
      <c r="F10" s="50"/>
      <c r="G10" s="50"/>
      <c r="H10" s="50"/>
      <c r="I10" s="50"/>
      <c r="J10" s="50"/>
      <c r="K10" s="50"/>
      <c r="L10" s="50"/>
    </row>
    <row r="11" spans="1:13" ht="26.25" customHeight="1" x14ac:dyDescent="0.35">
      <c r="D11" s="50" t="s">
        <v>15</v>
      </c>
      <c r="E11" s="50"/>
      <c r="F11" s="50"/>
      <c r="G11" s="50"/>
      <c r="H11" s="50"/>
      <c r="I11" s="50"/>
      <c r="J11" s="50"/>
      <c r="K11" s="50"/>
      <c r="L11" s="50"/>
    </row>
    <row r="12" spans="1:13" ht="39" customHeight="1" x14ac:dyDescent="0.35">
      <c r="A12" s="3"/>
      <c r="D12" s="51" t="s">
        <v>16</v>
      </c>
      <c r="E12" s="52"/>
      <c r="F12" s="52"/>
      <c r="G12" s="52"/>
      <c r="H12" s="52"/>
      <c r="I12" s="52"/>
      <c r="J12" s="52"/>
      <c r="K12" s="52"/>
      <c r="L12" s="52"/>
    </row>
    <row r="13" spans="1:13" ht="15" customHeight="1" x14ac:dyDescent="0.35">
      <c r="A13" s="3"/>
      <c r="G13" s="3"/>
      <c r="H13" s="3"/>
      <c r="I13" s="3"/>
    </row>
    <row r="14" spans="1:13" ht="15" customHeight="1" x14ac:dyDescent="0.35">
      <c r="A14" s="53" t="s">
        <v>17</v>
      </c>
      <c r="B14" s="45" t="s">
        <v>18</v>
      </c>
      <c r="C14" s="45" t="s">
        <v>19</v>
      </c>
      <c r="D14" s="45" t="s">
        <v>20</v>
      </c>
      <c r="E14" s="55" t="s">
        <v>21</v>
      </c>
      <c r="F14" s="61" t="s">
        <v>22</v>
      </c>
      <c r="G14" s="62"/>
      <c r="H14" s="62"/>
      <c r="I14" s="62"/>
      <c r="J14" s="62"/>
      <c r="K14" s="62"/>
      <c r="L14" s="45" t="s">
        <v>23</v>
      </c>
      <c r="M14" s="17"/>
    </row>
    <row r="15" spans="1:13" ht="14.5" customHeight="1" x14ac:dyDescent="0.35">
      <c r="A15" s="54"/>
      <c r="B15" s="46"/>
      <c r="C15" s="46"/>
      <c r="D15" s="46"/>
      <c r="E15" s="56"/>
      <c r="F15" s="59" t="s">
        <v>31</v>
      </c>
      <c r="G15" s="60"/>
      <c r="H15" s="63" t="s">
        <v>32</v>
      </c>
      <c r="I15" s="64"/>
      <c r="J15" s="64"/>
      <c r="K15" s="64"/>
      <c r="L15" s="46"/>
      <c r="M15" s="17"/>
    </row>
    <row r="16" spans="1:13" ht="78" customHeight="1" x14ac:dyDescent="0.35">
      <c r="A16" s="54"/>
      <c r="B16" s="46"/>
      <c r="C16" s="46"/>
      <c r="D16" s="46"/>
      <c r="E16" s="56"/>
      <c r="F16" s="7" t="s">
        <v>33</v>
      </c>
      <c r="G16" s="7" t="s">
        <v>34</v>
      </c>
      <c r="H16" s="7" t="s">
        <v>35</v>
      </c>
      <c r="I16" s="7" t="s">
        <v>36</v>
      </c>
      <c r="J16" s="7" t="s">
        <v>37</v>
      </c>
      <c r="K16" s="9" t="s">
        <v>38</v>
      </c>
      <c r="L16" s="48"/>
      <c r="M16" s="17"/>
    </row>
    <row r="17" spans="1:13" ht="31" customHeight="1" x14ac:dyDescent="0.35">
      <c r="A17" s="65"/>
      <c r="B17" s="48"/>
      <c r="C17" s="47"/>
      <c r="D17" s="47"/>
      <c r="E17" s="66"/>
      <c r="F17" s="6" t="s">
        <v>39</v>
      </c>
      <c r="G17" s="6" t="s">
        <v>40</v>
      </c>
      <c r="H17" s="6" t="s">
        <v>41</v>
      </c>
      <c r="I17" s="6" t="s">
        <v>41</v>
      </c>
      <c r="J17" s="6" t="s">
        <v>40</v>
      </c>
      <c r="K17" s="6" t="s">
        <v>41</v>
      </c>
      <c r="L17" s="6"/>
      <c r="M17" s="17"/>
    </row>
    <row r="18" spans="1:13" ht="12.75" customHeight="1" x14ac:dyDescent="0.25">
      <c r="A18" s="83" t="s">
        <v>42</v>
      </c>
      <c r="B18" s="16" t="s">
        <v>43</v>
      </c>
      <c r="C18" s="12" t="s">
        <v>44</v>
      </c>
      <c r="D18" s="23">
        <v>38800000</v>
      </c>
      <c r="E18" s="23">
        <v>5000000</v>
      </c>
      <c r="F18" s="4">
        <v>20</v>
      </c>
      <c r="G18" s="4">
        <v>12</v>
      </c>
      <c r="H18" s="4">
        <v>7</v>
      </c>
      <c r="I18" s="4">
        <v>9</v>
      </c>
      <c r="J18" s="4">
        <v>15</v>
      </c>
      <c r="K18" s="4">
        <v>4</v>
      </c>
      <c r="L18" s="10">
        <f>SUM(F18:K18)</f>
        <v>67</v>
      </c>
      <c r="M18" s="17"/>
    </row>
    <row r="19" spans="1:13" ht="12.75" customHeight="1" x14ac:dyDescent="0.25">
      <c r="A19" s="84" t="s">
        <v>46</v>
      </c>
      <c r="B19" s="16" t="s">
        <v>47</v>
      </c>
      <c r="C19" s="13" t="s">
        <v>48</v>
      </c>
      <c r="D19" s="24">
        <v>29397528</v>
      </c>
      <c r="E19" s="24">
        <v>2970000</v>
      </c>
      <c r="F19" s="4">
        <v>14</v>
      </c>
      <c r="G19" s="4">
        <v>12</v>
      </c>
      <c r="H19" s="4">
        <v>9</v>
      </c>
      <c r="I19" s="4">
        <v>7</v>
      </c>
      <c r="J19" s="4">
        <v>18</v>
      </c>
      <c r="K19" s="4">
        <v>6</v>
      </c>
      <c r="L19" s="10">
        <f t="shared" ref="L19:L50" si="0">SUM(F19:K19)</f>
        <v>66</v>
      </c>
      <c r="M19" s="17"/>
    </row>
    <row r="20" spans="1:13" ht="12.75" customHeight="1" x14ac:dyDescent="0.25">
      <c r="A20" s="84" t="s">
        <v>49</v>
      </c>
      <c r="B20" s="16" t="s">
        <v>50</v>
      </c>
      <c r="C20" s="13" t="s">
        <v>51</v>
      </c>
      <c r="D20" s="24">
        <v>73079730</v>
      </c>
      <c r="E20" s="24">
        <v>3500000</v>
      </c>
      <c r="F20" s="4">
        <v>20</v>
      </c>
      <c r="G20" s="4">
        <v>17</v>
      </c>
      <c r="H20" s="4">
        <v>8</v>
      </c>
      <c r="I20" s="4">
        <v>7</v>
      </c>
      <c r="J20" s="4">
        <v>13</v>
      </c>
      <c r="K20" s="4">
        <v>10</v>
      </c>
      <c r="L20" s="10">
        <f t="shared" si="0"/>
        <v>75</v>
      </c>
      <c r="M20" s="17"/>
    </row>
    <row r="21" spans="1:13" ht="12.75" customHeight="1" x14ac:dyDescent="0.25">
      <c r="A21" s="84" t="s">
        <v>52</v>
      </c>
      <c r="B21" s="16" t="s">
        <v>53</v>
      </c>
      <c r="C21" s="13" t="s">
        <v>54</v>
      </c>
      <c r="D21" s="24">
        <v>36459400</v>
      </c>
      <c r="E21" s="24">
        <v>3000000</v>
      </c>
      <c r="F21" s="4">
        <v>26</v>
      </c>
      <c r="G21" s="4">
        <v>17</v>
      </c>
      <c r="H21" s="4">
        <v>8</v>
      </c>
      <c r="I21" s="4">
        <v>8</v>
      </c>
      <c r="J21" s="4">
        <v>15</v>
      </c>
      <c r="K21" s="4">
        <v>7</v>
      </c>
      <c r="L21" s="10">
        <f t="shared" si="0"/>
        <v>81</v>
      </c>
      <c r="M21" s="17"/>
    </row>
    <row r="22" spans="1:13" ht="12.75" customHeight="1" x14ac:dyDescent="0.25">
      <c r="A22" s="84" t="s">
        <v>55</v>
      </c>
      <c r="B22" s="16" t="s">
        <v>56</v>
      </c>
      <c r="C22" s="13" t="s">
        <v>57</v>
      </c>
      <c r="D22" s="24">
        <v>47150000</v>
      </c>
      <c r="E22" s="24">
        <v>5000000</v>
      </c>
      <c r="F22" s="4">
        <v>25</v>
      </c>
      <c r="G22" s="4">
        <v>13</v>
      </c>
      <c r="H22" s="4">
        <v>7</v>
      </c>
      <c r="I22" s="4">
        <v>8</v>
      </c>
      <c r="J22" s="4">
        <v>18</v>
      </c>
      <c r="K22" s="4">
        <v>7</v>
      </c>
      <c r="L22" s="10">
        <f t="shared" si="0"/>
        <v>78</v>
      </c>
      <c r="M22" s="17"/>
    </row>
    <row r="23" spans="1:13" ht="12.75" customHeight="1" x14ac:dyDescent="0.25">
      <c r="A23" s="84" t="s">
        <v>58</v>
      </c>
      <c r="B23" s="16" t="s">
        <v>59</v>
      </c>
      <c r="C23" s="13" t="s">
        <v>60</v>
      </c>
      <c r="D23" s="24">
        <v>39882000</v>
      </c>
      <c r="E23" s="24">
        <v>4800000</v>
      </c>
      <c r="F23" s="4">
        <v>24</v>
      </c>
      <c r="G23" s="4">
        <v>15</v>
      </c>
      <c r="H23" s="4">
        <v>7</v>
      </c>
      <c r="I23" s="4">
        <v>8</v>
      </c>
      <c r="J23" s="4">
        <v>13</v>
      </c>
      <c r="K23" s="4">
        <v>6</v>
      </c>
      <c r="L23" s="10">
        <f t="shared" si="0"/>
        <v>73</v>
      </c>
      <c r="M23" s="17"/>
    </row>
    <row r="24" spans="1:13" ht="12.75" customHeight="1" x14ac:dyDescent="0.25">
      <c r="A24" s="84" t="s">
        <v>61</v>
      </c>
      <c r="B24" s="16" t="s">
        <v>62</v>
      </c>
      <c r="C24" s="13" t="s">
        <v>63</v>
      </c>
      <c r="D24" s="24">
        <v>14963728</v>
      </c>
      <c r="E24" s="24">
        <v>1334300</v>
      </c>
      <c r="F24" s="4">
        <v>22</v>
      </c>
      <c r="G24" s="4">
        <v>16</v>
      </c>
      <c r="H24" s="4">
        <v>8</v>
      </c>
      <c r="I24" s="4">
        <v>7</v>
      </c>
      <c r="J24" s="4">
        <v>18</v>
      </c>
      <c r="K24" s="4">
        <v>9</v>
      </c>
      <c r="L24" s="10">
        <f t="shared" si="0"/>
        <v>80</v>
      </c>
      <c r="M24" s="17"/>
    </row>
    <row r="25" spans="1:13" ht="12.75" customHeight="1" x14ac:dyDescent="0.25">
      <c r="A25" s="84" t="s">
        <v>64</v>
      </c>
      <c r="B25" s="16" t="s">
        <v>65</v>
      </c>
      <c r="C25" s="13" t="s">
        <v>66</v>
      </c>
      <c r="D25" s="24">
        <v>173100000</v>
      </c>
      <c r="E25" s="24">
        <v>3500000</v>
      </c>
      <c r="F25" s="4">
        <v>24</v>
      </c>
      <c r="G25" s="4">
        <v>18</v>
      </c>
      <c r="H25" s="4">
        <v>5</v>
      </c>
      <c r="I25" s="4">
        <v>5</v>
      </c>
      <c r="J25" s="4">
        <v>12</v>
      </c>
      <c r="K25" s="4">
        <v>4</v>
      </c>
      <c r="L25" s="10">
        <f t="shared" si="0"/>
        <v>68</v>
      </c>
      <c r="M25" s="17"/>
    </row>
    <row r="26" spans="1:13" ht="12.75" customHeight="1" x14ac:dyDescent="0.25">
      <c r="A26" s="84" t="s">
        <v>68</v>
      </c>
      <c r="B26" s="16" t="s">
        <v>69</v>
      </c>
      <c r="C26" s="13" t="s">
        <v>70</v>
      </c>
      <c r="D26" s="24">
        <v>24884250</v>
      </c>
      <c r="E26" s="24">
        <v>3000000</v>
      </c>
      <c r="F26" s="4">
        <v>20</v>
      </c>
      <c r="G26" s="4">
        <v>12</v>
      </c>
      <c r="H26" s="4">
        <v>8</v>
      </c>
      <c r="I26" s="4">
        <v>8</v>
      </c>
      <c r="J26" s="4">
        <v>14</v>
      </c>
      <c r="K26" s="4">
        <v>6</v>
      </c>
      <c r="L26" s="10">
        <f t="shared" si="0"/>
        <v>68</v>
      </c>
      <c r="M26" s="17"/>
    </row>
    <row r="27" spans="1:13" ht="12.75" customHeight="1" x14ac:dyDescent="0.25">
      <c r="A27" s="84" t="s">
        <v>71</v>
      </c>
      <c r="B27" s="16" t="s">
        <v>72</v>
      </c>
      <c r="C27" s="13" t="s">
        <v>73</v>
      </c>
      <c r="D27" s="24">
        <v>47752505</v>
      </c>
      <c r="E27" s="24">
        <v>5000000</v>
      </c>
      <c r="F27" s="4">
        <v>26</v>
      </c>
      <c r="G27" s="4">
        <v>14</v>
      </c>
      <c r="H27" s="4">
        <v>8</v>
      </c>
      <c r="I27" s="4">
        <v>8</v>
      </c>
      <c r="J27" s="4">
        <v>15</v>
      </c>
      <c r="K27" s="4">
        <v>9</v>
      </c>
      <c r="L27" s="10">
        <f t="shared" si="0"/>
        <v>80</v>
      </c>
      <c r="M27" s="17"/>
    </row>
    <row r="28" spans="1:13" ht="12.75" customHeight="1" x14ac:dyDescent="0.25">
      <c r="A28" s="84" t="s">
        <v>74</v>
      </c>
      <c r="B28" s="16" t="s">
        <v>75</v>
      </c>
      <c r="C28" s="13" t="s">
        <v>76</v>
      </c>
      <c r="D28" s="24">
        <v>33438948</v>
      </c>
      <c r="E28" s="24">
        <v>2500000</v>
      </c>
      <c r="F28" s="4">
        <v>18</v>
      </c>
      <c r="G28" s="4">
        <v>11</v>
      </c>
      <c r="H28" s="4">
        <v>8</v>
      </c>
      <c r="I28" s="4">
        <v>9</v>
      </c>
      <c r="J28" s="4">
        <v>8</v>
      </c>
      <c r="K28" s="4">
        <v>6</v>
      </c>
      <c r="L28" s="10">
        <f t="shared" si="0"/>
        <v>60</v>
      </c>
      <c r="M28" s="17"/>
    </row>
    <row r="29" spans="1:13" ht="12.75" customHeight="1" x14ac:dyDescent="0.25">
      <c r="A29" s="84" t="s">
        <v>77</v>
      </c>
      <c r="B29" s="16" t="s">
        <v>78</v>
      </c>
      <c r="C29" s="13" t="s">
        <v>79</v>
      </c>
      <c r="D29" s="24">
        <v>17161000</v>
      </c>
      <c r="E29" s="24">
        <v>3300000</v>
      </c>
      <c r="F29" s="4">
        <v>24</v>
      </c>
      <c r="G29" s="4">
        <v>14</v>
      </c>
      <c r="H29" s="4">
        <v>9</v>
      </c>
      <c r="I29" s="4">
        <v>8</v>
      </c>
      <c r="J29" s="4">
        <v>12</v>
      </c>
      <c r="K29" s="4">
        <v>6</v>
      </c>
      <c r="L29" s="10">
        <f t="shared" si="0"/>
        <v>73</v>
      </c>
      <c r="M29" s="17"/>
    </row>
    <row r="30" spans="1:13" ht="12.75" customHeight="1" x14ac:dyDescent="0.25">
      <c r="A30" s="84" t="s">
        <v>80</v>
      </c>
      <c r="B30" s="16" t="s">
        <v>78</v>
      </c>
      <c r="C30" s="13" t="s">
        <v>81</v>
      </c>
      <c r="D30" s="24">
        <v>39429621</v>
      </c>
      <c r="E30" s="24">
        <v>2700000</v>
      </c>
      <c r="F30" s="4">
        <v>26</v>
      </c>
      <c r="G30" s="4">
        <v>18</v>
      </c>
      <c r="H30" s="4">
        <v>9</v>
      </c>
      <c r="I30" s="4">
        <v>8</v>
      </c>
      <c r="J30" s="4">
        <v>18</v>
      </c>
      <c r="K30" s="4">
        <v>9</v>
      </c>
      <c r="L30" s="10">
        <f t="shared" si="0"/>
        <v>88</v>
      </c>
      <c r="M30" s="17"/>
    </row>
    <row r="31" spans="1:13" ht="12.75" customHeight="1" x14ac:dyDescent="0.25">
      <c r="A31" s="84" t="s">
        <v>82</v>
      </c>
      <c r="B31" s="16" t="s">
        <v>83</v>
      </c>
      <c r="C31" s="13" t="s">
        <v>84</v>
      </c>
      <c r="D31" s="24">
        <v>22519500</v>
      </c>
      <c r="E31" s="24">
        <v>6000000</v>
      </c>
      <c r="F31" s="4">
        <v>21</v>
      </c>
      <c r="G31" s="4">
        <v>14</v>
      </c>
      <c r="H31" s="4">
        <v>9</v>
      </c>
      <c r="I31" s="4">
        <v>9</v>
      </c>
      <c r="J31" s="4">
        <v>14</v>
      </c>
      <c r="K31" s="4">
        <v>8</v>
      </c>
      <c r="L31" s="10">
        <f t="shared" si="0"/>
        <v>75</v>
      </c>
      <c r="M31" s="17"/>
    </row>
    <row r="32" spans="1:13" ht="12.75" customHeight="1" x14ac:dyDescent="0.25">
      <c r="A32" s="84" t="s">
        <v>85</v>
      </c>
      <c r="B32" s="16" t="s">
        <v>86</v>
      </c>
      <c r="C32" s="13" t="s">
        <v>87</v>
      </c>
      <c r="D32" s="24">
        <v>27124685</v>
      </c>
      <c r="E32" s="24">
        <v>3200000</v>
      </c>
      <c r="F32" s="4">
        <v>24</v>
      </c>
      <c r="G32" s="4">
        <v>17</v>
      </c>
      <c r="H32" s="4">
        <v>9</v>
      </c>
      <c r="I32" s="4">
        <v>8</v>
      </c>
      <c r="J32" s="4">
        <v>15</v>
      </c>
      <c r="K32" s="4">
        <v>8</v>
      </c>
      <c r="L32" s="10">
        <f t="shared" si="0"/>
        <v>81</v>
      </c>
      <c r="M32" s="17"/>
    </row>
    <row r="33" spans="1:13" ht="12.75" customHeight="1" x14ac:dyDescent="0.25">
      <c r="A33" s="84" t="s">
        <v>88</v>
      </c>
      <c r="B33" s="16" t="s">
        <v>89</v>
      </c>
      <c r="C33" s="13" t="s">
        <v>90</v>
      </c>
      <c r="D33" s="24">
        <v>33786780</v>
      </c>
      <c r="E33" s="24">
        <v>3634500</v>
      </c>
      <c r="F33" s="4">
        <v>27</v>
      </c>
      <c r="G33" s="4">
        <v>16</v>
      </c>
      <c r="H33" s="4">
        <v>7</v>
      </c>
      <c r="I33" s="4">
        <v>7</v>
      </c>
      <c r="J33" s="4">
        <v>18</v>
      </c>
      <c r="K33" s="4">
        <v>9</v>
      </c>
      <c r="L33" s="10">
        <f t="shared" si="0"/>
        <v>84</v>
      </c>
      <c r="M33" s="17"/>
    </row>
    <row r="34" spans="1:13" ht="12.75" customHeight="1" x14ac:dyDescent="0.25">
      <c r="A34" s="84" t="s">
        <v>91</v>
      </c>
      <c r="B34" s="16" t="s">
        <v>92</v>
      </c>
      <c r="C34" s="13" t="s">
        <v>93</v>
      </c>
      <c r="D34" s="24">
        <v>44747876</v>
      </c>
      <c r="E34" s="24">
        <v>2750000</v>
      </c>
      <c r="F34" s="4">
        <v>16</v>
      </c>
      <c r="G34" s="4">
        <v>16</v>
      </c>
      <c r="H34" s="4">
        <v>9</v>
      </c>
      <c r="I34" s="4">
        <v>9</v>
      </c>
      <c r="J34" s="4">
        <v>10</v>
      </c>
      <c r="K34" s="4">
        <v>7</v>
      </c>
      <c r="L34" s="10">
        <f t="shared" si="0"/>
        <v>67</v>
      </c>
      <c r="M34" s="17"/>
    </row>
    <row r="35" spans="1:13" ht="12.75" customHeight="1" x14ac:dyDescent="0.25">
      <c r="A35" s="84" t="s">
        <v>94</v>
      </c>
      <c r="B35" s="16" t="s">
        <v>95</v>
      </c>
      <c r="C35" s="13" t="s">
        <v>96</v>
      </c>
      <c r="D35" s="24">
        <v>48363938</v>
      </c>
      <c r="E35" s="24">
        <v>4400000</v>
      </c>
      <c r="F35" s="4">
        <v>26</v>
      </c>
      <c r="G35" s="4">
        <v>16</v>
      </c>
      <c r="H35" s="4">
        <v>9</v>
      </c>
      <c r="I35" s="4">
        <v>8</v>
      </c>
      <c r="J35" s="4">
        <v>16</v>
      </c>
      <c r="K35" s="4">
        <v>8</v>
      </c>
      <c r="L35" s="10">
        <f t="shared" si="0"/>
        <v>83</v>
      </c>
      <c r="M35" s="17"/>
    </row>
    <row r="36" spans="1:13" ht="12.75" customHeight="1" x14ac:dyDescent="0.25">
      <c r="A36" s="84" t="s">
        <v>97</v>
      </c>
      <c r="B36" s="16" t="s">
        <v>98</v>
      </c>
      <c r="C36" s="13" t="s">
        <v>99</v>
      </c>
      <c r="D36" s="24">
        <v>31730000</v>
      </c>
      <c r="E36" s="24">
        <v>4500000</v>
      </c>
      <c r="F36" s="4">
        <v>18</v>
      </c>
      <c r="G36" s="4">
        <v>11</v>
      </c>
      <c r="H36" s="4">
        <v>9</v>
      </c>
      <c r="I36" s="4">
        <v>9</v>
      </c>
      <c r="J36" s="4">
        <v>16</v>
      </c>
      <c r="K36" s="4">
        <v>6</v>
      </c>
      <c r="L36" s="10">
        <f t="shared" si="0"/>
        <v>69</v>
      </c>
      <c r="M36" s="17"/>
    </row>
    <row r="37" spans="1:13" ht="12.75" customHeight="1" x14ac:dyDescent="0.25">
      <c r="A37" s="84" t="s">
        <v>100</v>
      </c>
      <c r="B37" s="16" t="s">
        <v>101</v>
      </c>
      <c r="C37" s="13" t="s">
        <v>102</v>
      </c>
      <c r="D37" s="24">
        <v>30561742</v>
      </c>
      <c r="E37" s="24">
        <v>3300000</v>
      </c>
      <c r="F37" s="4">
        <v>26</v>
      </c>
      <c r="G37" s="4">
        <v>16</v>
      </c>
      <c r="H37" s="4">
        <v>9</v>
      </c>
      <c r="I37" s="4">
        <v>9</v>
      </c>
      <c r="J37" s="4">
        <v>19</v>
      </c>
      <c r="K37" s="4">
        <v>7</v>
      </c>
      <c r="L37" s="10">
        <f t="shared" si="0"/>
        <v>86</v>
      </c>
      <c r="M37" s="17"/>
    </row>
    <row r="38" spans="1:13" ht="12.75" customHeight="1" x14ac:dyDescent="0.25">
      <c r="A38" s="84" t="s">
        <v>103</v>
      </c>
      <c r="B38" s="16" t="s">
        <v>104</v>
      </c>
      <c r="C38" s="13" t="s">
        <v>105</v>
      </c>
      <c r="D38" s="24">
        <v>38623200</v>
      </c>
      <c r="E38" s="24">
        <v>3800000</v>
      </c>
      <c r="F38" s="4">
        <v>20</v>
      </c>
      <c r="G38" s="4">
        <v>16</v>
      </c>
      <c r="H38" s="4">
        <v>8</v>
      </c>
      <c r="I38" s="4">
        <v>7</v>
      </c>
      <c r="J38" s="4">
        <v>17</v>
      </c>
      <c r="K38" s="4">
        <v>8</v>
      </c>
      <c r="L38" s="10">
        <f t="shared" si="0"/>
        <v>76</v>
      </c>
      <c r="M38" s="17"/>
    </row>
    <row r="39" spans="1:13" ht="12.75" customHeight="1" x14ac:dyDescent="0.25">
      <c r="A39" s="84" t="s">
        <v>106</v>
      </c>
      <c r="B39" s="16" t="s">
        <v>107</v>
      </c>
      <c r="C39" s="13" t="s">
        <v>108</v>
      </c>
      <c r="D39" s="24">
        <v>3124788</v>
      </c>
      <c r="E39" s="24">
        <v>1000000</v>
      </c>
      <c r="F39" s="4">
        <v>16</v>
      </c>
      <c r="G39" s="4">
        <v>14</v>
      </c>
      <c r="H39" s="4">
        <v>6</v>
      </c>
      <c r="I39" s="4">
        <v>4</v>
      </c>
      <c r="J39" s="4">
        <v>14</v>
      </c>
      <c r="K39" s="4">
        <v>10</v>
      </c>
      <c r="L39" s="10">
        <f t="shared" si="0"/>
        <v>64</v>
      </c>
      <c r="M39" s="17"/>
    </row>
    <row r="40" spans="1:13" ht="12.75" customHeight="1" x14ac:dyDescent="0.25">
      <c r="A40" s="84" t="s">
        <v>109</v>
      </c>
      <c r="B40" s="16" t="s">
        <v>110</v>
      </c>
      <c r="C40" s="13" t="s">
        <v>111</v>
      </c>
      <c r="D40" s="24">
        <v>12776922</v>
      </c>
      <c r="E40" s="24">
        <v>1800000</v>
      </c>
      <c r="F40" s="4">
        <v>20</v>
      </c>
      <c r="G40" s="4">
        <v>10</v>
      </c>
      <c r="H40" s="4">
        <v>7</v>
      </c>
      <c r="I40" s="4">
        <v>7</v>
      </c>
      <c r="J40" s="4">
        <v>18</v>
      </c>
      <c r="K40" s="4">
        <v>6</v>
      </c>
      <c r="L40" s="10">
        <f t="shared" si="0"/>
        <v>68</v>
      </c>
      <c r="M40" s="17"/>
    </row>
    <row r="41" spans="1:13" ht="12.75" customHeight="1" x14ac:dyDescent="0.25">
      <c r="A41" s="84" t="s">
        <v>112</v>
      </c>
      <c r="B41" s="16" t="s">
        <v>113</v>
      </c>
      <c r="C41" s="13" t="s">
        <v>114</v>
      </c>
      <c r="D41" s="24">
        <v>18189500</v>
      </c>
      <c r="E41" s="24">
        <v>2875000</v>
      </c>
      <c r="F41" s="4">
        <v>22</v>
      </c>
      <c r="G41" s="4">
        <v>14</v>
      </c>
      <c r="H41" s="4">
        <v>7</v>
      </c>
      <c r="I41" s="4">
        <v>6</v>
      </c>
      <c r="J41" s="4">
        <v>13</v>
      </c>
      <c r="K41" s="4">
        <v>6</v>
      </c>
      <c r="L41" s="10">
        <f t="shared" si="0"/>
        <v>68</v>
      </c>
      <c r="M41" s="17"/>
    </row>
    <row r="42" spans="1:13" ht="12.75" customHeight="1" x14ac:dyDescent="0.25">
      <c r="A42" s="84" t="s">
        <v>115</v>
      </c>
      <c r="B42" s="16" t="s">
        <v>89</v>
      </c>
      <c r="C42" s="13" t="s">
        <v>116</v>
      </c>
      <c r="D42" s="24">
        <v>31324938</v>
      </c>
      <c r="E42" s="24">
        <v>2788750</v>
      </c>
      <c r="F42" s="4">
        <v>24</v>
      </c>
      <c r="G42" s="4">
        <v>14</v>
      </c>
      <c r="H42" s="4">
        <v>8</v>
      </c>
      <c r="I42" s="4">
        <v>8</v>
      </c>
      <c r="J42" s="4">
        <v>16</v>
      </c>
      <c r="K42" s="4">
        <v>8</v>
      </c>
      <c r="L42" s="10">
        <f t="shared" si="0"/>
        <v>78</v>
      </c>
      <c r="M42" s="17"/>
    </row>
    <row r="43" spans="1:13" ht="12.75" customHeight="1" x14ac:dyDescent="0.25">
      <c r="A43" s="84" t="s">
        <v>117</v>
      </c>
      <c r="B43" s="16" t="s">
        <v>118</v>
      </c>
      <c r="C43" s="13" t="s">
        <v>119</v>
      </c>
      <c r="D43" s="24">
        <v>2825000</v>
      </c>
      <c r="E43" s="24">
        <v>650000</v>
      </c>
      <c r="F43" s="4">
        <v>16</v>
      </c>
      <c r="G43" s="4">
        <v>10</v>
      </c>
      <c r="H43" s="4">
        <v>8</v>
      </c>
      <c r="I43" s="4">
        <v>8</v>
      </c>
      <c r="J43" s="4">
        <v>12</v>
      </c>
      <c r="K43" s="4">
        <v>6</v>
      </c>
      <c r="L43" s="10">
        <f t="shared" si="0"/>
        <v>60</v>
      </c>
      <c r="M43" s="17"/>
    </row>
    <row r="44" spans="1:13" ht="12.75" customHeight="1" x14ac:dyDescent="0.25">
      <c r="A44" s="84" t="s">
        <v>120</v>
      </c>
      <c r="B44" s="16" t="s">
        <v>121</v>
      </c>
      <c r="C44" s="13" t="s">
        <v>122</v>
      </c>
      <c r="D44" s="24">
        <v>2811000</v>
      </c>
      <c r="E44" s="24">
        <v>900000</v>
      </c>
      <c r="F44" s="4">
        <v>18</v>
      </c>
      <c r="G44" s="4">
        <v>12</v>
      </c>
      <c r="H44" s="4">
        <v>8</v>
      </c>
      <c r="I44" s="4">
        <v>8</v>
      </c>
      <c r="J44" s="4">
        <v>14</v>
      </c>
      <c r="K44" s="4">
        <v>8</v>
      </c>
      <c r="L44" s="10">
        <f t="shared" si="0"/>
        <v>68</v>
      </c>
      <c r="M44" s="17"/>
    </row>
    <row r="45" spans="1:13" ht="12.75" customHeight="1" x14ac:dyDescent="0.25">
      <c r="A45" s="84" t="s">
        <v>123</v>
      </c>
      <c r="B45" s="16" t="s">
        <v>124</v>
      </c>
      <c r="C45" s="13" t="s">
        <v>125</v>
      </c>
      <c r="D45" s="24">
        <v>7994249</v>
      </c>
      <c r="E45" s="24">
        <v>1800000</v>
      </c>
      <c r="F45" s="4">
        <v>28</v>
      </c>
      <c r="G45" s="4">
        <v>12</v>
      </c>
      <c r="H45" s="4">
        <v>9</v>
      </c>
      <c r="I45" s="4">
        <v>9</v>
      </c>
      <c r="J45" s="4">
        <v>17</v>
      </c>
      <c r="K45" s="4">
        <v>7</v>
      </c>
      <c r="L45" s="10">
        <f t="shared" si="0"/>
        <v>82</v>
      </c>
      <c r="M45" s="17"/>
    </row>
    <row r="46" spans="1:13" ht="12.75" customHeight="1" x14ac:dyDescent="0.25">
      <c r="A46" s="84" t="s">
        <v>126</v>
      </c>
      <c r="B46" s="16" t="s">
        <v>127</v>
      </c>
      <c r="C46" s="13" t="s">
        <v>128</v>
      </c>
      <c r="D46" s="24">
        <v>5000000</v>
      </c>
      <c r="E46" s="24">
        <v>750000</v>
      </c>
      <c r="F46" s="4">
        <v>26</v>
      </c>
      <c r="G46" s="4">
        <v>18</v>
      </c>
      <c r="H46" s="4">
        <v>9</v>
      </c>
      <c r="I46" s="4">
        <v>9</v>
      </c>
      <c r="J46" s="4">
        <v>19</v>
      </c>
      <c r="K46" s="4">
        <v>8</v>
      </c>
      <c r="L46" s="10">
        <f t="shared" si="0"/>
        <v>89</v>
      </c>
      <c r="M46" s="17"/>
    </row>
    <row r="47" spans="1:13" ht="12.75" customHeight="1" x14ac:dyDescent="0.25">
      <c r="A47" s="84" t="s">
        <v>129</v>
      </c>
      <c r="B47" s="16" t="s">
        <v>130</v>
      </c>
      <c r="C47" s="13" t="s">
        <v>131</v>
      </c>
      <c r="D47" s="24">
        <v>32525892</v>
      </c>
      <c r="E47" s="24">
        <v>3500000</v>
      </c>
      <c r="F47" s="4">
        <v>22</v>
      </c>
      <c r="G47" s="4">
        <v>14</v>
      </c>
      <c r="H47" s="4">
        <v>9</v>
      </c>
      <c r="I47" s="4">
        <v>8</v>
      </c>
      <c r="J47" s="4">
        <v>16</v>
      </c>
      <c r="K47" s="4">
        <v>9</v>
      </c>
      <c r="L47" s="10">
        <f t="shared" si="0"/>
        <v>78</v>
      </c>
      <c r="M47" s="17"/>
    </row>
    <row r="48" spans="1:13" ht="12.75" customHeight="1" x14ac:dyDescent="0.25">
      <c r="A48" s="84" t="s">
        <v>132</v>
      </c>
      <c r="B48" s="16" t="s">
        <v>133</v>
      </c>
      <c r="C48" s="13" t="s">
        <v>134</v>
      </c>
      <c r="D48" s="24">
        <v>14605465</v>
      </c>
      <c r="E48" s="24">
        <v>1100000</v>
      </c>
      <c r="F48" s="4">
        <v>28</v>
      </c>
      <c r="G48" s="4">
        <v>18</v>
      </c>
      <c r="H48" s="4">
        <v>9</v>
      </c>
      <c r="I48" s="4">
        <v>9</v>
      </c>
      <c r="J48" s="4">
        <v>18</v>
      </c>
      <c r="K48" s="4">
        <v>9</v>
      </c>
      <c r="L48" s="10">
        <f t="shared" si="0"/>
        <v>91</v>
      </c>
      <c r="M48" s="17"/>
    </row>
    <row r="49" spans="1:13" ht="12.75" customHeight="1" x14ac:dyDescent="0.25">
      <c r="A49" s="84" t="s">
        <v>135</v>
      </c>
      <c r="B49" s="16" t="s">
        <v>104</v>
      </c>
      <c r="C49" s="13" t="s">
        <v>136</v>
      </c>
      <c r="D49" s="24">
        <v>28043100</v>
      </c>
      <c r="E49" s="24">
        <v>5850000</v>
      </c>
      <c r="F49" s="26">
        <v>16</v>
      </c>
      <c r="G49" s="26">
        <v>16</v>
      </c>
      <c r="H49" s="26">
        <v>8</v>
      </c>
      <c r="I49" s="26">
        <v>8</v>
      </c>
      <c r="J49" s="26">
        <v>15</v>
      </c>
      <c r="K49" s="26">
        <v>7</v>
      </c>
      <c r="L49" s="10">
        <f t="shared" si="0"/>
        <v>70</v>
      </c>
      <c r="M49" s="17"/>
    </row>
    <row r="50" spans="1:13" ht="12.75" customHeight="1" x14ac:dyDescent="0.25">
      <c r="A50" s="84" t="s">
        <v>137</v>
      </c>
      <c r="B50" s="16" t="s">
        <v>138</v>
      </c>
      <c r="C50" s="13" t="s">
        <v>139</v>
      </c>
      <c r="D50" s="24">
        <v>7358375</v>
      </c>
      <c r="E50" s="25">
        <v>500000</v>
      </c>
      <c r="F50" s="27">
        <v>20</v>
      </c>
      <c r="G50" s="27">
        <v>18</v>
      </c>
      <c r="H50" s="27">
        <v>9</v>
      </c>
      <c r="I50" s="27">
        <v>6</v>
      </c>
      <c r="J50" s="27">
        <v>17</v>
      </c>
      <c r="K50" s="27">
        <v>7</v>
      </c>
      <c r="L50" s="10">
        <f t="shared" si="0"/>
        <v>77</v>
      </c>
      <c r="M50" s="17"/>
    </row>
    <row r="51" spans="1:13" ht="12.75" customHeight="1" x14ac:dyDescent="0.35">
      <c r="D51" s="14">
        <f>SUM(D18:D50)</f>
        <v>1059535660</v>
      </c>
      <c r="E51" s="14">
        <f>SUM(E18:E50)</f>
        <v>100702550</v>
      </c>
    </row>
    <row r="52" spans="1:13" ht="12.75" customHeight="1" x14ac:dyDescent="0.35"/>
  </sheetData>
  <mergeCells count="14">
    <mergeCell ref="F14:K14"/>
    <mergeCell ref="L14:L16"/>
    <mergeCell ref="F15:G15"/>
    <mergeCell ref="H15:K15"/>
    <mergeCell ref="A7:C7"/>
    <mergeCell ref="D9:L9"/>
    <mergeCell ref="D10:L10"/>
    <mergeCell ref="D11:L11"/>
    <mergeCell ref="D12:L12"/>
    <mergeCell ref="A14:A17"/>
    <mergeCell ref="B14:B17"/>
    <mergeCell ref="C14:C17"/>
    <mergeCell ref="D14:D17"/>
    <mergeCell ref="E14:E17"/>
  </mergeCells>
  <dataValidations count="6">
    <dataValidation type="decimal" operator="lessThanOrEqual" allowBlank="1" showInputMessage="1" showErrorMessage="1" error="max. 10" sqref="K18:K49" xr:uid="{E671CF2E-4280-4B1C-8E5E-7F172289C4A8}">
      <formula1>10</formula1>
    </dataValidation>
    <dataValidation type="decimal" operator="lessThanOrEqual" allowBlank="1" showInputMessage="1" showErrorMessage="1" error="max. 10" sqref="J18:J49" xr:uid="{461E2902-85C3-4920-8309-132F8FA4B82D}">
      <formula1>20</formula1>
    </dataValidation>
    <dataValidation type="decimal" operator="lessThanOrEqual" allowBlank="1" showInputMessage="1" showErrorMessage="1" error="max. 5" sqref="I18:I49" xr:uid="{849472D9-7F82-4E2C-BA49-2FED658A87AC}">
      <formula1>10</formula1>
    </dataValidation>
    <dataValidation type="decimal" operator="lessThanOrEqual" allowBlank="1" showInputMessage="1" showErrorMessage="1" error="max. 15" sqref="G18:G49" xr:uid="{EB6E6478-A259-41D5-8C3F-FA69308E839D}">
      <formula1>20</formula1>
    </dataValidation>
    <dataValidation type="decimal" operator="lessThanOrEqual" allowBlank="1" showInputMessage="1" showErrorMessage="1" error="max. 40" sqref="F18:F49" xr:uid="{860625B0-8229-4B16-92A0-3F80B9C2EE28}">
      <formula1>30</formula1>
    </dataValidation>
    <dataValidation type="decimal" operator="lessThanOrEqual" allowBlank="1" showInputMessage="1" showErrorMessage="1" error="max. 15" sqref="H18:H49" xr:uid="{B13E24F9-7C76-4100-8263-BB6409941512}">
      <formula1>10</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5AD5D-E283-4214-8C6B-209A88950D3C}">
  <dimension ref="A1:M52"/>
  <sheetViews>
    <sheetView showGridLines="0" zoomScale="80" zoomScaleNormal="80" workbookViewId="0"/>
  </sheetViews>
  <sheetFormatPr defaultColWidth="9.1796875" defaultRowHeight="12" x14ac:dyDescent="0.35"/>
  <cols>
    <col min="1" max="1" width="11.453125" style="2" customWidth="1"/>
    <col min="2" max="2" width="46.81640625" style="2" customWidth="1"/>
    <col min="3" max="3" width="43.453125" style="2" customWidth="1"/>
    <col min="4" max="4" width="15.453125" style="11" customWidth="1"/>
    <col min="5" max="5" width="15" style="11" customWidth="1"/>
    <col min="6" max="7" width="9.453125" style="2" customWidth="1"/>
    <col min="8" max="8" width="10" style="2" customWidth="1"/>
    <col min="9" max="12" width="9.453125" style="2" customWidth="1"/>
    <col min="13" max="16384" width="9.1796875" style="2"/>
  </cols>
  <sheetData>
    <row r="1" spans="1:13" ht="38.25" customHeight="1" x14ac:dyDescent="0.35">
      <c r="A1" s="1" t="s">
        <v>0</v>
      </c>
    </row>
    <row r="2" spans="1:13" ht="15" customHeight="1" x14ac:dyDescent="0.35">
      <c r="A2" s="3" t="s">
        <v>1</v>
      </c>
      <c r="D2" s="67" t="s">
        <v>144</v>
      </c>
    </row>
    <row r="3" spans="1:13" ht="15" customHeight="1" x14ac:dyDescent="0.35">
      <c r="A3" s="3" t="s">
        <v>2</v>
      </c>
      <c r="D3" s="5" t="s">
        <v>3</v>
      </c>
    </row>
    <row r="4" spans="1:13" ht="15" customHeight="1" x14ac:dyDescent="0.35">
      <c r="A4" s="3" t="s">
        <v>4</v>
      </c>
      <c r="D4" s="2" t="s">
        <v>5</v>
      </c>
    </row>
    <row r="5" spans="1:13" ht="15" customHeight="1" x14ac:dyDescent="0.35">
      <c r="A5" s="3" t="s">
        <v>6</v>
      </c>
      <c r="D5" s="2" t="s">
        <v>7</v>
      </c>
    </row>
    <row r="6" spans="1:13" ht="15" customHeight="1" x14ac:dyDescent="0.35">
      <c r="A6" s="3" t="s">
        <v>8</v>
      </c>
      <c r="D6" s="2" t="s">
        <v>9</v>
      </c>
    </row>
    <row r="7" spans="1:13" ht="26.25" customHeight="1" x14ac:dyDescent="0.35">
      <c r="A7" s="49" t="s">
        <v>10</v>
      </c>
      <c r="B7" s="49"/>
      <c r="C7" s="49"/>
    </row>
    <row r="8" spans="1:13" ht="15" customHeight="1" x14ac:dyDescent="0.35">
      <c r="A8" s="3" t="s">
        <v>11</v>
      </c>
      <c r="D8" s="3" t="s">
        <v>12</v>
      </c>
      <c r="E8" s="15"/>
      <c r="F8" s="15"/>
      <c r="G8" s="15"/>
      <c r="H8" s="15"/>
      <c r="I8" s="15"/>
      <c r="J8" s="15"/>
      <c r="K8" s="15"/>
      <c r="L8" s="15"/>
    </row>
    <row r="9" spans="1:13" ht="55.5" customHeight="1" x14ac:dyDescent="0.35">
      <c r="D9" s="50" t="s">
        <v>13</v>
      </c>
      <c r="E9" s="50"/>
      <c r="F9" s="50"/>
      <c r="G9" s="50"/>
      <c r="H9" s="50"/>
      <c r="I9" s="50"/>
      <c r="J9" s="50"/>
      <c r="K9" s="50"/>
      <c r="L9" s="50"/>
    </row>
    <row r="10" spans="1:13" ht="33" customHeight="1" x14ac:dyDescent="0.35">
      <c r="D10" s="50" t="s">
        <v>14</v>
      </c>
      <c r="E10" s="50"/>
      <c r="F10" s="50"/>
      <c r="G10" s="50"/>
      <c r="H10" s="50"/>
      <c r="I10" s="50"/>
      <c r="J10" s="50"/>
      <c r="K10" s="50"/>
      <c r="L10" s="50"/>
    </row>
    <row r="11" spans="1:13" ht="26.25" customHeight="1" x14ac:dyDescent="0.35">
      <c r="D11" s="50" t="s">
        <v>15</v>
      </c>
      <c r="E11" s="50"/>
      <c r="F11" s="50"/>
      <c r="G11" s="50"/>
      <c r="H11" s="50"/>
      <c r="I11" s="50"/>
      <c r="J11" s="50"/>
      <c r="K11" s="50"/>
      <c r="L11" s="50"/>
    </row>
    <row r="12" spans="1:13" ht="39" customHeight="1" x14ac:dyDescent="0.35">
      <c r="A12" s="3"/>
      <c r="D12" s="51" t="s">
        <v>16</v>
      </c>
      <c r="E12" s="52"/>
      <c r="F12" s="52"/>
      <c r="G12" s="52"/>
      <c r="H12" s="52"/>
      <c r="I12" s="52"/>
      <c r="J12" s="52"/>
      <c r="K12" s="52"/>
      <c r="L12" s="52"/>
    </row>
    <row r="13" spans="1:13" ht="15" customHeight="1" x14ac:dyDescent="0.35">
      <c r="A13" s="3"/>
      <c r="G13" s="3"/>
      <c r="H13" s="3"/>
      <c r="I13" s="3"/>
    </row>
    <row r="14" spans="1:13" ht="15" customHeight="1" x14ac:dyDescent="0.35">
      <c r="A14" s="53" t="s">
        <v>17</v>
      </c>
      <c r="B14" s="45" t="s">
        <v>18</v>
      </c>
      <c r="C14" s="45" t="s">
        <v>19</v>
      </c>
      <c r="D14" s="45" t="s">
        <v>20</v>
      </c>
      <c r="E14" s="55" t="s">
        <v>21</v>
      </c>
      <c r="F14" s="61" t="s">
        <v>22</v>
      </c>
      <c r="G14" s="62"/>
      <c r="H14" s="62"/>
      <c r="I14" s="62"/>
      <c r="J14" s="62"/>
      <c r="K14" s="62"/>
      <c r="L14" s="45" t="s">
        <v>23</v>
      </c>
      <c r="M14" s="17"/>
    </row>
    <row r="15" spans="1:13" ht="14.5" customHeight="1" x14ac:dyDescent="0.35">
      <c r="A15" s="54"/>
      <c r="B15" s="46"/>
      <c r="C15" s="46"/>
      <c r="D15" s="46"/>
      <c r="E15" s="56"/>
      <c r="F15" s="59" t="s">
        <v>31</v>
      </c>
      <c r="G15" s="60"/>
      <c r="H15" s="63" t="s">
        <v>32</v>
      </c>
      <c r="I15" s="64"/>
      <c r="J15" s="64"/>
      <c r="K15" s="64"/>
      <c r="L15" s="46"/>
      <c r="M15" s="17"/>
    </row>
    <row r="16" spans="1:13" ht="78" customHeight="1" x14ac:dyDescent="0.35">
      <c r="A16" s="54"/>
      <c r="B16" s="46"/>
      <c r="C16" s="46"/>
      <c r="D16" s="46"/>
      <c r="E16" s="56"/>
      <c r="F16" s="7" t="s">
        <v>33</v>
      </c>
      <c r="G16" s="7" t="s">
        <v>34</v>
      </c>
      <c r="H16" s="7" t="s">
        <v>35</v>
      </c>
      <c r="I16" s="7" t="s">
        <v>36</v>
      </c>
      <c r="J16" s="7" t="s">
        <v>37</v>
      </c>
      <c r="K16" s="9" t="s">
        <v>38</v>
      </c>
      <c r="L16" s="48"/>
      <c r="M16" s="17"/>
    </row>
    <row r="17" spans="1:13" ht="31" customHeight="1" x14ac:dyDescent="0.35">
      <c r="A17" s="65"/>
      <c r="B17" s="48"/>
      <c r="C17" s="47"/>
      <c r="D17" s="47"/>
      <c r="E17" s="66"/>
      <c r="F17" s="6" t="s">
        <v>39</v>
      </c>
      <c r="G17" s="6" t="s">
        <v>40</v>
      </c>
      <c r="H17" s="6" t="s">
        <v>41</v>
      </c>
      <c r="I17" s="6" t="s">
        <v>41</v>
      </c>
      <c r="J17" s="6" t="s">
        <v>40</v>
      </c>
      <c r="K17" s="6" t="s">
        <v>41</v>
      </c>
      <c r="L17" s="6"/>
      <c r="M17" s="17"/>
    </row>
    <row r="18" spans="1:13" ht="12.75" customHeight="1" x14ac:dyDescent="0.25">
      <c r="A18" s="83" t="s">
        <v>42</v>
      </c>
      <c r="B18" s="16" t="s">
        <v>43</v>
      </c>
      <c r="C18" s="12" t="s">
        <v>44</v>
      </c>
      <c r="D18" s="23">
        <v>38800000</v>
      </c>
      <c r="E18" s="23">
        <v>5000000</v>
      </c>
      <c r="F18" s="4">
        <v>20</v>
      </c>
      <c r="G18" s="4">
        <v>12</v>
      </c>
      <c r="H18" s="4">
        <v>7</v>
      </c>
      <c r="I18" s="4">
        <v>9</v>
      </c>
      <c r="J18" s="4">
        <v>15</v>
      </c>
      <c r="K18" s="4">
        <v>4</v>
      </c>
      <c r="L18" s="10">
        <f>SUM(F18:K18)</f>
        <v>67</v>
      </c>
      <c r="M18" s="17"/>
    </row>
    <row r="19" spans="1:13" ht="12.75" customHeight="1" x14ac:dyDescent="0.25">
      <c r="A19" s="84" t="s">
        <v>46</v>
      </c>
      <c r="B19" s="16" t="s">
        <v>47</v>
      </c>
      <c r="C19" s="13" t="s">
        <v>48</v>
      </c>
      <c r="D19" s="24">
        <v>29397528</v>
      </c>
      <c r="E19" s="24">
        <v>2970000</v>
      </c>
      <c r="F19" s="4">
        <v>14</v>
      </c>
      <c r="G19" s="4">
        <v>12</v>
      </c>
      <c r="H19" s="4">
        <v>9</v>
      </c>
      <c r="I19" s="4">
        <v>7</v>
      </c>
      <c r="J19" s="4">
        <v>18</v>
      </c>
      <c r="K19" s="4">
        <v>6</v>
      </c>
      <c r="L19" s="10">
        <f t="shared" ref="L19:L50" si="0">SUM(F19:K19)</f>
        <v>66</v>
      </c>
      <c r="M19" s="17"/>
    </row>
    <row r="20" spans="1:13" ht="12.75" customHeight="1" x14ac:dyDescent="0.25">
      <c r="A20" s="84" t="s">
        <v>49</v>
      </c>
      <c r="B20" s="16" t="s">
        <v>50</v>
      </c>
      <c r="C20" s="13" t="s">
        <v>51</v>
      </c>
      <c r="D20" s="24">
        <v>73079730</v>
      </c>
      <c r="E20" s="24">
        <v>3500000</v>
      </c>
      <c r="F20" s="4">
        <v>20</v>
      </c>
      <c r="G20" s="4">
        <v>17</v>
      </c>
      <c r="H20" s="4">
        <v>8</v>
      </c>
      <c r="I20" s="4">
        <v>7</v>
      </c>
      <c r="J20" s="4">
        <v>13</v>
      </c>
      <c r="K20" s="4">
        <v>10</v>
      </c>
      <c r="L20" s="10">
        <f t="shared" si="0"/>
        <v>75</v>
      </c>
      <c r="M20" s="17"/>
    </row>
    <row r="21" spans="1:13" ht="12.75" customHeight="1" x14ac:dyDescent="0.25">
      <c r="A21" s="84" t="s">
        <v>52</v>
      </c>
      <c r="B21" s="16" t="s">
        <v>53</v>
      </c>
      <c r="C21" s="13" t="s">
        <v>54</v>
      </c>
      <c r="D21" s="24">
        <v>36459400</v>
      </c>
      <c r="E21" s="24">
        <v>3000000</v>
      </c>
      <c r="F21" s="4">
        <v>26</v>
      </c>
      <c r="G21" s="4">
        <v>17</v>
      </c>
      <c r="H21" s="4">
        <v>8</v>
      </c>
      <c r="I21" s="4">
        <v>8</v>
      </c>
      <c r="J21" s="4">
        <v>15</v>
      </c>
      <c r="K21" s="4">
        <v>7</v>
      </c>
      <c r="L21" s="10">
        <f t="shared" si="0"/>
        <v>81</v>
      </c>
      <c r="M21" s="17"/>
    </row>
    <row r="22" spans="1:13" ht="12.75" customHeight="1" x14ac:dyDescent="0.25">
      <c r="A22" s="84" t="s">
        <v>55</v>
      </c>
      <c r="B22" s="16" t="s">
        <v>56</v>
      </c>
      <c r="C22" s="13" t="s">
        <v>57</v>
      </c>
      <c r="D22" s="24">
        <v>47150000</v>
      </c>
      <c r="E22" s="24">
        <v>5000000</v>
      </c>
      <c r="F22" s="4">
        <v>25</v>
      </c>
      <c r="G22" s="4">
        <v>13</v>
      </c>
      <c r="H22" s="4">
        <v>7</v>
      </c>
      <c r="I22" s="4">
        <v>8</v>
      </c>
      <c r="J22" s="4">
        <v>18</v>
      </c>
      <c r="K22" s="4">
        <v>7</v>
      </c>
      <c r="L22" s="10">
        <f t="shared" si="0"/>
        <v>78</v>
      </c>
      <c r="M22" s="17"/>
    </row>
    <row r="23" spans="1:13" ht="12.75" customHeight="1" x14ac:dyDescent="0.25">
      <c r="A23" s="84" t="s">
        <v>58</v>
      </c>
      <c r="B23" s="16" t="s">
        <v>59</v>
      </c>
      <c r="C23" s="13" t="s">
        <v>60</v>
      </c>
      <c r="D23" s="24">
        <v>39882000</v>
      </c>
      <c r="E23" s="24">
        <v>4800000</v>
      </c>
      <c r="F23" s="4">
        <v>24</v>
      </c>
      <c r="G23" s="4">
        <v>15</v>
      </c>
      <c r="H23" s="4">
        <v>7</v>
      </c>
      <c r="I23" s="4">
        <v>8</v>
      </c>
      <c r="J23" s="4">
        <v>13</v>
      </c>
      <c r="K23" s="4">
        <v>6</v>
      </c>
      <c r="L23" s="10">
        <f t="shared" si="0"/>
        <v>73</v>
      </c>
      <c r="M23" s="17"/>
    </row>
    <row r="24" spans="1:13" ht="12.75" customHeight="1" x14ac:dyDescent="0.25">
      <c r="A24" s="84" t="s">
        <v>61</v>
      </c>
      <c r="B24" s="16" t="s">
        <v>62</v>
      </c>
      <c r="C24" s="13" t="s">
        <v>63</v>
      </c>
      <c r="D24" s="24">
        <v>14963728</v>
      </c>
      <c r="E24" s="24">
        <v>1334300</v>
      </c>
      <c r="F24" s="4">
        <v>23</v>
      </c>
      <c r="G24" s="4">
        <v>16</v>
      </c>
      <c r="H24" s="4">
        <v>8</v>
      </c>
      <c r="I24" s="4">
        <v>7</v>
      </c>
      <c r="J24" s="4">
        <v>18</v>
      </c>
      <c r="K24" s="4">
        <v>9</v>
      </c>
      <c r="L24" s="10">
        <f t="shared" si="0"/>
        <v>81</v>
      </c>
      <c r="M24" s="17"/>
    </row>
    <row r="25" spans="1:13" ht="12.75" customHeight="1" x14ac:dyDescent="0.25">
      <c r="A25" s="84" t="s">
        <v>64</v>
      </c>
      <c r="B25" s="16" t="s">
        <v>65</v>
      </c>
      <c r="C25" s="13" t="s">
        <v>66</v>
      </c>
      <c r="D25" s="24">
        <v>173100000</v>
      </c>
      <c r="E25" s="24">
        <v>3500000</v>
      </c>
      <c r="F25" s="4">
        <v>25</v>
      </c>
      <c r="G25" s="4">
        <v>16</v>
      </c>
      <c r="H25" s="4">
        <v>5</v>
      </c>
      <c r="I25" s="4">
        <v>5</v>
      </c>
      <c r="J25" s="4">
        <v>12</v>
      </c>
      <c r="K25" s="4">
        <v>4</v>
      </c>
      <c r="L25" s="10">
        <f t="shared" si="0"/>
        <v>67</v>
      </c>
      <c r="M25" s="17"/>
    </row>
    <row r="26" spans="1:13" ht="12.75" customHeight="1" x14ac:dyDescent="0.25">
      <c r="A26" s="84" t="s">
        <v>68</v>
      </c>
      <c r="B26" s="16" t="s">
        <v>69</v>
      </c>
      <c r="C26" s="13" t="s">
        <v>70</v>
      </c>
      <c r="D26" s="24">
        <v>24884250</v>
      </c>
      <c r="E26" s="24">
        <v>3000000</v>
      </c>
      <c r="F26" s="4">
        <v>19</v>
      </c>
      <c r="G26" s="4">
        <v>14</v>
      </c>
      <c r="H26" s="4">
        <v>8</v>
      </c>
      <c r="I26" s="4">
        <v>8</v>
      </c>
      <c r="J26" s="4">
        <v>14</v>
      </c>
      <c r="K26" s="4">
        <v>6</v>
      </c>
      <c r="L26" s="10">
        <f t="shared" si="0"/>
        <v>69</v>
      </c>
      <c r="M26" s="17"/>
    </row>
    <row r="27" spans="1:13" ht="12.75" customHeight="1" x14ac:dyDescent="0.25">
      <c r="A27" s="84" t="s">
        <v>71</v>
      </c>
      <c r="B27" s="16" t="s">
        <v>72</v>
      </c>
      <c r="C27" s="13" t="s">
        <v>73</v>
      </c>
      <c r="D27" s="24">
        <v>47752505</v>
      </c>
      <c r="E27" s="24">
        <v>5000000</v>
      </c>
      <c r="F27" s="4">
        <v>24</v>
      </c>
      <c r="G27" s="4">
        <v>14</v>
      </c>
      <c r="H27" s="4">
        <v>8</v>
      </c>
      <c r="I27" s="4">
        <v>8</v>
      </c>
      <c r="J27" s="4">
        <v>15</v>
      </c>
      <c r="K27" s="4">
        <v>9</v>
      </c>
      <c r="L27" s="10">
        <f t="shared" si="0"/>
        <v>78</v>
      </c>
      <c r="M27" s="17"/>
    </row>
    <row r="28" spans="1:13" ht="12.75" customHeight="1" x14ac:dyDescent="0.25">
      <c r="A28" s="84" t="s">
        <v>74</v>
      </c>
      <c r="B28" s="16" t="s">
        <v>75</v>
      </c>
      <c r="C28" s="13" t="s">
        <v>76</v>
      </c>
      <c r="D28" s="24">
        <v>33438948</v>
      </c>
      <c r="E28" s="24">
        <v>2500000</v>
      </c>
      <c r="F28" s="4">
        <v>20</v>
      </c>
      <c r="G28" s="4">
        <v>11</v>
      </c>
      <c r="H28" s="4">
        <v>9</v>
      </c>
      <c r="I28" s="4">
        <v>9</v>
      </c>
      <c r="J28" s="4">
        <v>8</v>
      </c>
      <c r="K28" s="4">
        <v>6</v>
      </c>
      <c r="L28" s="10">
        <f t="shared" si="0"/>
        <v>63</v>
      </c>
      <c r="M28" s="17"/>
    </row>
    <row r="29" spans="1:13" ht="12.75" customHeight="1" x14ac:dyDescent="0.25">
      <c r="A29" s="84" t="s">
        <v>77</v>
      </c>
      <c r="B29" s="16" t="s">
        <v>78</v>
      </c>
      <c r="C29" s="13" t="s">
        <v>79</v>
      </c>
      <c r="D29" s="24">
        <v>17161000</v>
      </c>
      <c r="E29" s="24">
        <v>3300000</v>
      </c>
      <c r="F29" s="4">
        <v>22</v>
      </c>
      <c r="G29" s="4">
        <v>15</v>
      </c>
      <c r="H29" s="4">
        <v>9</v>
      </c>
      <c r="I29" s="4">
        <v>8</v>
      </c>
      <c r="J29" s="4">
        <v>12</v>
      </c>
      <c r="K29" s="4">
        <v>6</v>
      </c>
      <c r="L29" s="10">
        <f t="shared" si="0"/>
        <v>72</v>
      </c>
      <c r="M29" s="17"/>
    </row>
    <row r="30" spans="1:13" ht="12.75" customHeight="1" x14ac:dyDescent="0.25">
      <c r="A30" s="84" t="s">
        <v>80</v>
      </c>
      <c r="B30" s="16" t="s">
        <v>78</v>
      </c>
      <c r="C30" s="13" t="s">
        <v>81</v>
      </c>
      <c r="D30" s="24">
        <v>39429621</v>
      </c>
      <c r="E30" s="24">
        <v>2700000</v>
      </c>
      <c r="F30" s="4">
        <v>27</v>
      </c>
      <c r="G30" s="4">
        <v>17</v>
      </c>
      <c r="H30" s="4">
        <v>9</v>
      </c>
      <c r="I30" s="4">
        <v>8</v>
      </c>
      <c r="J30" s="4">
        <v>18</v>
      </c>
      <c r="K30" s="4">
        <v>9</v>
      </c>
      <c r="L30" s="10">
        <f t="shared" si="0"/>
        <v>88</v>
      </c>
      <c r="M30" s="17"/>
    </row>
    <row r="31" spans="1:13" ht="12.75" customHeight="1" x14ac:dyDescent="0.25">
      <c r="A31" s="84" t="s">
        <v>82</v>
      </c>
      <c r="B31" s="16" t="s">
        <v>83</v>
      </c>
      <c r="C31" s="13" t="s">
        <v>84</v>
      </c>
      <c r="D31" s="24">
        <v>22519500</v>
      </c>
      <c r="E31" s="24">
        <v>6000000</v>
      </c>
      <c r="F31" s="4">
        <v>22</v>
      </c>
      <c r="G31" s="4">
        <v>14</v>
      </c>
      <c r="H31" s="4">
        <v>9</v>
      </c>
      <c r="I31" s="4">
        <v>9</v>
      </c>
      <c r="J31" s="4">
        <v>14</v>
      </c>
      <c r="K31" s="4">
        <v>8</v>
      </c>
      <c r="L31" s="10">
        <f t="shared" si="0"/>
        <v>76</v>
      </c>
      <c r="M31" s="17"/>
    </row>
    <row r="32" spans="1:13" ht="12.75" customHeight="1" x14ac:dyDescent="0.25">
      <c r="A32" s="84" t="s">
        <v>85</v>
      </c>
      <c r="B32" s="16" t="s">
        <v>86</v>
      </c>
      <c r="C32" s="13" t="s">
        <v>87</v>
      </c>
      <c r="D32" s="24">
        <v>27124685</v>
      </c>
      <c r="E32" s="24">
        <v>3200000</v>
      </c>
      <c r="F32" s="4">
        <v>23</v>
      </c>
      <c r="G32" s="4">
        <v>17</v>
      </c>
      <c r="H32" s="4">
        <v>9</v>
      </c>
      <c r="I32" s="4">
        <v>8</v>
      </c>
      <c r="J32" s="4">
        <v>15</v>
      </c>
      <c r="K32" s="4">
        <v>8</v>
      </c>
      <c r="L32" s="10">
        <f t="shared" si="0"/>
        <v>80</v>
      </c>
      <c r="M32" s="17"/>
    </row>
    <row r="33" spans="1:13" ht="12.75" customHeight="1" x14ac:dyDescent="0.25">
      <c r="A33" s="84" t="s">
        <v>88</v>
      </c>
      <c r="B33" s="16" t="s">
        <v>89</v>
      </c>
      <c r="C33" s="13" t="s">
        <v>90</v>
      </c>
      <c r="D33" s="24">
        <v>33786780</v>
      </c>
      <c r="E33" s="24">
        <v>3634500</v>
      </c>
      <c r="F33" s="4">
        <v>26</v>
      </c>
      <c r="G33" s="4">
        <v>16</v>
      </c>
      <c r="H33" s="4">
        <v>7</v>
      </c>
      <c r="I33" s="4">
        <v>7</v>
      </c>
      <c r="J33" s="4">
        <v>18</v>
      </c>
      <c r="K33" s="4">
        <v>9</v>
      </c>
      <c r="L33" s="10">
        <f t="shared" si="0"/>
        <v>83</v>
      </c>
      <c r="M33" s="17"/>
    </row>
    <row r="34" spans="1:13" ht="12.75" customHeight="1" x14ac:dyDescent="0.25">
      <c r="A34" s="84" t="s">
        <v>91</v>
      </c>
      <c r="B34" s="16" t="s">
        <v>92</v>
      </c>
      <c r="C34" s="13" t="s">
        <v>93</v>
      </c>
      <c r="D34" s="24">
        <v>44747876</v>
      </c>
      <c r="E34" s="24">
        <v>2750000</v>
      </c>
      <c r="F34" s="4">
        <v>14</v>
      </c>
      <c r="G34" s="4">
        <v>15</v>
      </c>
      <c r="H34" s="4">
        <v>9</v>
      </c>
      <c r="I34" s="4">
        <v>9</v>
      </c>
      <c r="J34" s="4">
        <v>10</v>
      </c>
      <c r="K34" s="4">
        <v>7</v>
      </c>
      <c r="L34" s="10">
        <f t="shared" si="0"/>
        <v>64</v>
      </c>
      <c r="M34" s="17"/>
    </row>
    <row r="35" spans="1:13" ht="12.75" customHeight="1" x14ac:dyDescent="0.25">
      <c r="A35" s="84" t="s">
        <v>94</v>
      </c>
      <c r="B35" s="16" t="s">
        <v>95</v>
      </c>
      <c r="C35" s="13" t="s">
        <v>96</v>
      </c>
      <c r="D35" s="24">
        <v>48363938</v>
      </c>
      <c r="E35" s="24">
        <v>4400000</v>
      </c>
      <c r="F35" s="4">
        <v>24</v>
      </c>
      <c r="G35" s="4">
        <v>16</v>
      </c>
      <c r="H35" s="4">
        <v>9</v>
      </c>
      <c r="I35" s="4">
        <v>8</v>
      </c>
      <c r="J35" s="4">
        <v>16</v>
      </c>
      <c r="K35" s="4">
        <v>8</v>
      </c>
      <c r="L35" s="10">
        <f t="shared" si="0"/>
        <v>81</v>
      </c>
      <c r="M35" s="17"/>
    </row>
    <row r="36" spans="1:13" ht="12.75" customHeight="1" x14ac:dyDescent="0.25">
      <c r="A36" s="84" t="s">
        <v>97</v>
      </c>
      <c r="B36" s="16" t="s">
        <v>98</v>
      </c>
      <c r="C36" s="13" t="s">
        <v>99</v>
      </c>
      <c r="D36" s="24">
        <v>31730000</v>
      </c>
      <c r="E36" s="24">
        <v>4500000</v>
      </c>
      <c r="F36" s="4">
        <v>15</v>
      </c>
      <c r="G36" s="4">
        <v>12</v>
      </c>
      <c r="H36" s="4">
        <v>9</v>
      </c>
      <c r="I36" s="4">
        <v>9</v>
      </c>
      <c r="J36" s="4">
        <v>16</v>
      </c>
      <c r="K36" s="4">
        <v>6</v>
      </c>
      <c r="L36" s="10">
        <f t="shared" si="0"/>
        <v>67</v>
      </c>
      <c r="M36" s="17"/>
    </row>
    <row r="37" spans="1:13" ht="12.75" customHeight="1" x14ac:dyDescent="0.25">
      <c r="A37" s="84" t="s">
        <v>100</v>
      </c>
      <c r="B37" s="16" t="s">
        <v>101</v>
      </c>
      <c r="C37" s="13" t="s">
        <v>102</v>
      </c>
      <c r="D37" s="24">
        <v>30561742</v>
      </c>
      <c r="E37" s="24">
        <v>3300000</v>
      </c>
      <c r="F37" s="4">
        <v>27</v>
      </c>
      <c r="G37" s="4">
        <v>16</v>
      </c>
      <c r="H37" s="4">
        <v>9</v>
      </c>
      <c r="I37" s="4">
        <v>9</v>
      </c>
      <c r="J37" s="4">
        <v>19</v>
      </c>
      <c r="K37" s="4">
        <v>7</v>
      </c>
      <c r="L37" s="10">
        <f t="shared" si="0"/>
        <v>87</v>
      </c>
      <c r="M37" s="17"/>
    </row>
    <row r="38" spans="1:13" ht="12.75" customHeight="1" x14ac:dyDescent="0.25">
      <c r="A38" s="84" t="s">
        <v>103</v>
      </c>
      <c r="B38" s="16" t="s">
        <v>104</v>
      </c>
      <c r="C38" s="13" t="s">
        <v>105</v>
      </c>
      <c r="D38" s="24">
        <v>38623200</v>
      </c>
      <c r="E38" s="24">
        <v>3800000</v>
      </c>
      <c r="F38" s="4">
        <v>20</v>
      </c>
      <c r="G38" s="4">
        <v>16</v>
      </c>
      <c r="H38" s="4">
        <v>8</v>
      </c>
      <c r="I38" s="4">
        <v>8</v>
      </c>
      <c r="J38" s="4">
        <v>17</v>
      </c>
      <c r="K38" s="4">
        <v>8</v>
      </c>
      <c r="L38" s="10">
        <f t="shared" si="0"/>
        <v>77</v>
      </c>
      <c r="M38" s="17"/>
    </row>
    <row r="39" spans="1:13" ht="12.75" customHeight="1" x14ac:dyDescent="0.25">
      <c r="A39" s="84" t="s">
        <v>106</v>
      </c>
      <c r="B39" s="16" t="s">
        <v>107</v>
      </c>
      <c r="C39" s="13" t="s">
        <v>108</v>
      </c>
      <c r="D39" s="24">
        <v>3124788</v>
      </c>
      <c r="E39" s="24">
        <v>1000000</v>
      </c>
      <c r="F39" s="4">
        <v>16</v>
      </c>
      <c r="G39" s="4">
        <v>13</v>
      </c>
      <c r="H39" s="4">
        <v>6</v>
      </c>
      <c r="I39" s="4">
        <v>5</v>
      </c>
      <c r="J39" s="4">
        <v>14</v>
      </c>
      <c r="K39" s="4">
        <v>10</v>
      </c>
      <c r="L39" s="10">
        <f t="shared" si="0"/>
        <v>64</v>
      </c>
      <c r="M39" s="17"/>
    </row>
    <row r="40" spans="1:13" ht="12.75" customHeight="1" x14ac:dyDescent="0.25">
      <c r="A40" s="84" t="s">
        <v>109</v>
      </c>
      <c r="B40" s="16" t="s">
        <v>110</v>
      </c>
      <c r="C40" s="13" t="s">
        <v>111</v>
      </c>
      <c r="D40" s="24">
        <v>12776922</v>
      </c>
      <c r="E40" s="24">
        <v>1800000</v>
      </c>
      <c r="F40" s="4">
        <v>21</v>
      </c>
      <c r="G40" s="4">
        <v>10</v>
      </c>
      <c r="H40" s="4">
        <v>7</v>
      </c>
      <c r="I40" s="4">
        <v>7</v>
      </c>
      <c r="J40" s="4">
        <v>18</v>
      </c>
      <c r="K40" s="4">
        <v>6</v>
      </c>
      <c r="L40" s="10">
        <f t="shared" si="0"/>
        <v>69</v>
      </c>
      <c r="M40" s="17"/>
    </row>
    <row r="41" spans="1:13" ht="12.75" customHeight="1" x14ac:dyDescent="0.25">
      <c r="A41" s="84" t="s">
        <v>112</v>
      </c>
      <c r="B41" s="16" t="s">
        <v>113</v>
      </c>
      <c r="C41" s="13" t="s">
        <v>114</v>
      </c>
      <c r="D41" s="24">
        <v>18189500</v>
      </c>
      <c r="E41" s="24">
        <v>2875000</v>
      </c>
      <c r="F41" s="4">
        <v>22</v>
      </c>
      <c r="G41" s="4">
        <v>13</v>
      </c>
      <c r="H41" s="4">
        <v>7</v>
      </c>
      <c r="I41" s="4">
        <v>6</v>
      </c>
      <c r="J41" s="4">
        <v>13</v>
      </c>
      <c r="K41" s="4">
        <v>6</v>
      </c>
      <c r="L41" s="10">
        <f t="shared" si="0"/>
        <v>67</v>
      </c>
      <c r="M41" s="17"/>
    </row>
    <row r="42" spans="1:13" ht="12.75" customHeight="1" x14ac:dyDescent="0.25">
      <c r="A42" s="84" t="s">
        <v>115</v>
      </c>
      <c r="B42" s="16" t="s">
        <v>89</v>
      </c>
      <c r="C42" s="13" t="s">
        <v>116</v>
      </c>
      <c r="D42" s="24">
        <v>31324938</v>
      </c>
      <c r="E42" s="24">
        <v>2788750</v>
      </c>
      <c r="F42" s="4">
        <v>21</v>
      </c>
      <c r="G42" s="4">
        <v>16</v>
      </c>
      <c r="H42" s="4">
        <v>8</v>
      </c>
      <c r="I42" s="4">
        <v>8</v>
      </c>
      <c r="J42" s="4">
        <v>16</v>
      </c>
      <c r="K42" s="4">
        <v>8</v>
      </c>
      <c r="L42" s="10">
        <f t="shared" si="0"/>
        <v>77</v>
      </c>
      <c r="M42" s="17"/>
    </row>
    <row r="43" spans="1:13" ht="12.75" customHeight="1" x14ac:dyDescent="0.25">
      <c r="A43" s="84" t="s">
        <v>117</v>
      </c>
      <c r="B43" s="16" t="s">
        <v>118</v>
      </c>
      <c r="C43" s="13" t="s">
        <v>119</v>
      </c>
      <c r="D43" s="24">
        <v>2825000</v>
      </c>
      <c r="E43" s="24">
        <v>650000</v>
      </c>
      <c r="F43" s="4">
        <v>17</v>
      </c>
      <c r="G43" s="4">
        <v>10</v>
      </c>
      <c r="H43" s="4">
        <v>8</v>
      </c>
      <c r="I43" s="4">
        <v>8</v>
      </c>
      <c r="J43" s="4">
        <v>12</v>
      </c>
      <c r="K43" s="4">
        <v>6</v>
      </c>
      <c r="L43" s="10">
        <f t="shared" si="0"/>
        <v>61</v>
      </c>
      <c r="M43" s="17"/>
    </row>
    <row r="44" spans="1:13" ht="12.75" customHeight="1" x14ac:dyDescent="0.25">
      <c r="A44" s="84" t="s">
        <v>120</v>
      </c>
      <c r="B44" s="16" t="s">
        <v>121</v>
      </c>
      <c r="C44" s="13" t="s">
        <v>122</v>
      </c>
      <c r="D44" s="24">
        <v>2811000</v>
      </c>
      <c r="E44" s="24">
        <v>900000</v>
      </c>
      <c r="F44" s="4">
        <v>19</v>
      </c>
      <c r="G44" s="4">
        <v>10</v>
      </c>
      <c r="H44" s="4">
        <v>8</v>
      </c>
      <c r="I44" s="4">
        <v>8</v>
      </c>
      <c r="J44" s="4">
        <v>14</v>
      </c>
      <c r="K44" s="4">
        <v>8</v>
      </c>
      <c r="L44" s="10">
        <f t="shared" si="0"/>
        <v>67</v>
      </c>
      <c r="M44" s="17"/>
    </row>
    <row r="45" spans="1:13" ht="12.75" customHeight="1" x14ac:dyDescent="0.25">
      <c r="A45" s="84" t="s">
        <v>123</v>
      </c>
      <c r="B45" s="16" t="s">
        <v>124</v>
      </c>
      <c r="C45" s="13" t="s">
        <v>125</v>
      </c>
      <c r="D45" s="24">
        <v>7994249</v>
      </c>
      <c r="E45" s="24">
        <v>1800000</v>
      </c>
      <c r="F45" s="4">
        <v>27</v>
      </c>
      <c r="G45" s="4">
        <v>12</v>
      </c>
      <c r="H45" s="4">
        <v>9</v>
      </c>
      <c r="I45" s="4">
        <v>9</v>
      </c>
      <c r="J45" s="4">
        <v>17</v>
      </c>
      <c r="K45" s="4">
        <v>7</v>
      </c>
      <c r="L45" s="10">
        <f t="shared" si="0"/>
        <v>81</v>
      </c>
      <c r="M45" s="17"/>
    </row>
    <row r="46" spans="1:13" ht="12.75" customHeight="1" x14ac:dyDescent="0.25">
      <c r="A46" s="84" t="s">
        <v>126</v>
      </c>
      <c r="B46" s="16" t="s">
        <v>127</v>
      </c>
      <c r="C46" s="13" t="s">
        <v>128</v>
      </c>
      <c r="D46" s="24">
        <v>5000000</v>
      </c>
      <c r="E46" s="24">
        <v>750000</v>
      </c>
      <c r="F46" s="4">
        <v>26</v>
      </c>
      <c r="G46" s="4">
        <v>17</v>
      </c>
      <c r="H46" s="4">
        <v>9</v>
      </c>
      <c r="I46" s="4">
        <v>9</v>
      </c>
      <c r="J46" s="4">
        <v>19</v>
      </c>
      <c r="K46" s="4">
        <v>8</v>
      </c>
      <c r="L46" s="10">
        <f t="shared" si="0"/>
        <v>88</v>
      </c>
      <c r="M46" s="17"/>
    </row>
    <row r="47" spans="1:13" ht="12.75" customHeight="1" x14ac:dyDescent="0.25">
      <c r="A47" s="84" t="s">
        <v>129</v>
      </c>
      <c r="B47" s="16" t="s">
        <v>130</v>
      </c>
      <c r="C47" s="13" t="s">
        <v>131</v>
      </c>
      <c r="D47" s="24">
        <v>32525892</v>
      </c>
      <c r="E47" s="24">
        <v>3500000</v>
      </c>
      <c r="F47" s="4">
        <v>23</v>
      </c>
      <c r="G47" s="4">
        <v>15</v>
      </c>
      <c r="H47" s="4">
        <v>9</v>
      </c>
      <c r="I47" s="4">
        <v>8</v>
      </c>
      <c r="J47" s="4">
        <v>16</v>
      </c>
      <c r="K47" s="4">
        <v>9</v>
      </c>
      <c r="L47" s="10">
        <f t="shared" si="0"/>
        <v>80</v>
      </c>
      <c r="M47" s="17"/>
    </row>
    <row r="48" spans="1:13" ht="12.75" customHeight="1" x14ac:dyDescent="0.25">
      <c r="A48" s="84" t="s">
        <v>132</v>
      </c>
      <c r="B48" s="16" t="s">
        <v>133</v>
      </c>
      <c r="C48" s="13" t="s">
        <v>134</v>
      </c>
      <c r="D48" s="24">
        <v>14605465</v>
      </c>
      <c r="E48" s="24">
        <v>1100000</v>
      </c>
      <c r="F48" s="4">
        <v>28</v>
      </c>
      <c r="G48" s="4">
        <v>18</v>
      </c>
      <c r="H48" s="4">
        <v>9</v>
      </c>
      <c r="I48" s="4">
        <v>9</v>
      </c>
      <c r="J48" s="4">
        <v>18</v>
      </c>
      <c r="K48" s="4">
        <v>9</v>
      </c>
      <c r="L48" s="10">
        <f t="shared" si="0"/>
        <v>91</v>
      </c>
      <c r="M48" s="17"/>
    </row>
    <row r="49" spans="1:13" ht="12.75" customHeight="1" x14ac:dyDescent="0.25">
      <c r="A49" s="84" t="s">
        <v>135</v>
      </c>
      <c r="B49" s="16" t="s">
        <v>104</v>
      </c>
      <c r="C49" s="13" t="s">
        <v>136</v>
      </c>
      <c r="D49" s="24">
        <v>28043100</v>
      </c>
      <c r="E49" s="24">
        <v>5850000</v>
      </c>
      <c r="F49" s="4">
        <v>16</v>
      </c>
      <c r="G49" s="4">
        <v>16</v>
      </c>
      <c r="H49" s="4">
        <v>8</v>
      </c>
      <c r="I49" s="4">
        <v>8</v>
      </c>
      <c r="J49" s="4">
        <v>15</v>
      </c>
      <c r="K49" s="4">
        <v>7</v>
      </c>
      <c r="L49" s="10">
        <f t="shared" si="0"/>
        <v>70</v>
      </c>
      <c r="M49" s="17"/>
    </row>
    <row r="50" spans="1:13" ht="12.75" customHeight="1" x14ac:dyDescent="0.25">
      <c r="A50" s="84" t="s">
        <v>137</v>
      </c>
      <c r="B50" s="16" t="s">
        <v>138</v>
      </c>
      <c r="C50" s="13" t="s">
        <v>139</v>
      </c>
      <c r="D50" s="24">
        <v>7358375</v>
      </c>
      <c r="E50" s="24">
        <v>500000</v>
      </c>
      <c r="F50" s="4">
        <v>19</v>
      </c>
      <c r="G50" s="4">
        <v>18</v>
      </c>
      <c r="H50" s="4">
        <v>9</v>
      </c>
      <c r="I50" s="4">
        <v>6</v>
      </c>
      <c r="J50" s="4">
        <v>17</v>
      </c>
      <c r="K50" s="4">
        <v>7</v>
      </c>
      <c r="L50" s="10">
        <f t="shared" si="0"/>
        <v>76</v>
      </c>
      <c r="M50" s="17"/>
    </row>
    <row r="51" spans="1:13" ht="12.75" customHeight="1" x14ac:dyDescent="0.35">
      <c r="D51" s="14">
        <f>SUM(D18:D50)</f>
        <v>1059535660</v>
      </c>
      <c r="E51" s="14">
        <f>SUM(E18:E50)</f>
        <v>100702550</v>
      </c>
    </row>
    <row r="52" spans="1:13" ht="12.75" customHeight="1" x14ac:dyDescent="0.35"/>
  </sheetData>
  <mergeCells count="14">
    <mergeCell ref="F14:K14"/>
    <mergeCell ref="L14:L16"/>
    <mergeCell ref="F15:G15"/>
    <mergeCell ref="H15:K15"/>
    <mergeCell ref="A7:C7"/>
    <mergeCell ref="D9:L9"/>
    <mergeCell ref="D10:L10"/>
    <mergeCell ref="D11:L11"/>
    <mergeCell ref="D12:L12"/>
    <mergeCell ref="A14:A17"/>
    <mergeCell ref="B14:B17"/>
    <mergeCell ref="C14:C17"/>
    <mergeCell ref="D14:D17"/>
    <mergeCell ref="E14:E17"/>
  </mergeCells>
  <dataValidations count="6">
    <dataValidation type="decimal" operator="lessThanOrEqual" allowBlank="1" showInputMessage="1" showErrorMessage="1" error="max. 10" sqref="K18:K50" xr:uid="{8DDAFB1D-2960-4EF2-8F56-32F650CF77CB}">
      <formula1>10</formula1>
    </dataValidation>
    <dataValidation type="decimal" operator="lessThanOrEqual" allowBlank="1" showInputMessage="1" showErrorMessage="1" error="max. 10" sqref="J18:J50" xr:uid="{7E887C21-50FE-4853-9097-0A945BD53E5E}">
      <formula1>20</formula1>
    </dataValidation>
    <dataValidation type="decimal" operator="lessThanOrEqual" allowBlank="1" showInputMessage="1" showErrorMessage="1" error="max. 5" sqref="I18:I50" xr:uid="{9953A10E-8142-4819-BF5C-954A2D14FF20}">
      <formula1>10</formula1>
    </dataValidation>
    <dataValidation type="decimal" operator="lessThanOrEqual" allowBlank="1" showInputMessage="1" showErrorMessage="1" error="max. 15" sqref="G18:G50" xr:uid="{FCE74889-A573-4612-9387-DCF58062030B}">
      <formula1>20</formula1>
    </dataValidation>
    <dataValidation type="decimal" operator="lessThanOrEqual" allowBlank="1" showInputMessage="1" showErrorMessage="1" error="max. 40" sqref="F18:F50" xr:uid="{37C73C9F-A6E8-419B-8E31-E035238D9079}">
      <formula1>30</formula1>
    </dataValidation>
    <dataValidation type="decimal" operator="lessThanOrEqual" allowBlank="1" showInputMessage="1" showErrorMessage="1" error="max. 15" sqref="H18:H50" xr:uid="{AFCF784B-40B5-4FB7-8200-9763C5E60490}">
      <formula1>10</formula1>
    </dataValidation>
  </dataValidation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63FAD-CBFB-4A66-8EDC-497B10ADF7FC}">
  <dimension ref="A1:M52"/>
  <sheetViews>
    <sheetView showGridLines="0" zoomScale="80" zoomScaleNormal="80" workbookViewId="0"/>
  </sheetViews>
  <sheetFormatPr defaultColWidth="9.1796875" defaultRowHeight="12" x14ac:dyDescent="0.35"/>
  <cols>
    <col min="1" max="1" width="11.453125" style="2" customWidth="1"/>
    <col min="2" max="2" width="46.81640625" style="2" customWidth="1"/>
    <col min="3" max="3" width="43.453125" style="2" customWidth="1"/>
    <col min="4" max="4" width="15.453125" style="11" customWidth="1"/>
    <col min="5" max="5" width="15" style="11" customWidth="1"/>
    <col min="6" max="7" width="9.453125" style="2" customWidth="1"/>
    <col min="8" max="8" width="10" style="2" customWidth="1"/>
    <col min="9" max="12" width="9.453125" style="2" customWidth="1"/>
    <col min="13" max="16384" width="9.1796875" style="2"/>
  </cols>
  <sheetData>
    <row r="1" spans="1:13" ht="38.25" customHeight="1" x14ac:dyDescent="0.35">
      <c r="A1" s="1" t="s">
        <v>0</v>
      </c>
    </row>
    <row r="2" spans="1:13" ht="15" customHeight="1" x14ac:dyDescent="0.35">
      <c r="A2" s="3" t="s">
        <v>1</v>
      </c>
      <c r="D2" s="67" t="s">
        <v>144</v>
      </c>
    </row>
    <row r="3" spans="1:13" ht="15" customHeight="1" x14ac:dyDescent="0.35">
      <c r="A3" s="3" t="s">
        <v>2</v>
      </c>
      <c r="D3" s="5" t="s">
        <v>3</v>
      </c>
    </row>
    <row r="4" spans="1:13" ht="15" customHeight="1" x14ac:dyDescent="0.35">
      <c r="A4" s="3" t="s">
        <v>4</v>
      </c>
      <c r="D4" s="2" t="s">
        <v>5</v>
      </c>
    </row>
    <row r="5" spans="1:13" ht="15" customHeight="1" x14ac:dyDescent="0.35">
      <c r="A5" s="3" t="s">
        <v>6</v>
      </c>
      <c r="D5" s="2" t="s">
        <v>7</v>
      </c>
    </row>
    <row r="6" spans="1:13" ht="15" customHeight="1" x14ac:dyDescent="0.35">
      <c r="A6" s="3" t="s">
        <v>8</v>
      </c>
      <c r="D6" s="2" t="s">
        <v>9</v>
      </c>
    </row>
    <row r="7" spans="1:13" ht="26.25" customHeight="1" x14ac:dyDescent="0.35">
      <c r="A7" s="49" t="s">
        <v>10</v>
      </c>
      <c r="B7" s="49"/>
      <c r="C7" s="49"/>
    </row>
    <row r="8" spans="1:13" ht="15" customHeight="1" x14ac:dyDescent="0.35">
      <c r="A8" s="3" t="s">
        <v>11</v>
      </c>
      <c r="D8" s="3" t="s">
        <v>12</v>
      </c>
      <c r="E8" s="15"/>
      <c r="F8" s="15"/>
      <c r="G8" s="15"/>
      <c r="H8" s="15"/>
      <c r="I8" s="15"/>
      <c r="J8" s="15"/>
      <c r="K8" s="15"/>
      <c r="L8" s="15"/>
    </row>
    <row r="9" spans="1:13" ht="55.5" customHeight="1" x14ac:dyDescent="0.35">
      <c r="D9" s="50" t="s">
        <v>13</v>
      </c>
      <c r="E9" s="50"/>
      <c r="F9" s="50"/>
      <c r="G9" s="50"/>
      <c r="H9" s="50"/>
      <c r="I9" s="50"/>
      <c r="J9" s="50"/>
      <c r="K9" s="50"/>
      <c r="L9" s="50"/>
    </row>
    <row r="10" spans="1:13" ht="33" customHeight="1" x14ac:dyDescent="0.35">
      <c r="D10" s="50" t="s">
        <v>14</v>
      </c>
      <c r="E10" s="50"/>
      <c r="F10" s="50"/>
      <c r="G10" s="50"/>
      <c r="H10" s="50"/>
      <c r="I10" s="50"/>
      <c r="J10" s="50"/>
      <c r="K10" s="50"/>
      <c r="L10" s="50"/>
    </row>
    <row r="11" spans="1:13" ht="26.25" customHeight="1" x14ac:dyDescent="0.35">
      <c r="D11" s="50" t="s">
        <v>15</v>
      </c>
      <c r="E11" s="50"/>
      <c r="F11" s="50"/>
      <c r="G11" s="50"/>
      <c r="H11" s="50"/>
      <c r="I11" s="50"/>
      <c r="J11" s="50"/>
      <c r="K11" s="50"/>
      <c r="L11" s="50"/>
    </row>
    <row r="12" spans="1:13" ht="39" customHeight="1" x14ac:dyDescent="0.35">
      <c r="A12" s="3"/>
      <c r="D12" s="51" t="s">
        <v>16</v>
      </c>
      <c r="E12" s="52"/>
      <c r="F12" s="52"/>
      <c r="G12" s="52"/>
      <c r="H12" s="52"/>
      <c r="I12" s="52"/>
      <c r="J12" s="52"/>
      <c r="K12" s="52"/>
      <c r="L12" s="52"/>
    </row>
    <row r="13" spans="1:13" ht="15" customHeight="1" x14ac:dyDescent="0.35">
      <c r="A13" s="3"/>
      <c r="G13" s="3"/>
      <c r="H13" s="3"/>
      <c r="I13" s="3"/>
    </row>
    <row r="14" spans="1:13" ht="15" customHeight="1" x14ac:dyDescent="0.35">
      <c r="A14" s="53" t="s">
        <v>17</v>
      </c>
      <c r="B14" s="45" t="s">
        <v>18</v>
      </c>
      <c r="C14" s="45" t="s">
        <v>19</v>
      </c>
      <c r="D14" s="45" t="s">
        <v>20</v>
      </c>
      <c r="E14" s="55" t="s">
        <v>21</v>
      </c>
      <c r="F14" s="61" t="s">
        <v>22</v>
      </c>
      <c r="G14" s="62"/>
      <c r="H14" s="62"/>
      <c r="I14" s="62"/>
      <c r="J14" s="62"/>
      <c r="K14" s="62"/>
      <c r="L14" s="45" t="s">
        <v>23</v>
      </c>
      <c r="M14" s="17"/>
    </row>
    <row r="15" spans="1:13" ht="14.5" customHeight="1" x14ac:dyDescent="0.35">
      <c r="A15" s="54"/>
      <c r="B15" s="46"/>
      <c r="C15" s="46"/>
      <c r="D15" s="46"/>
      <c r="E15" s="56"/>
      <c r="F15" s="59" t="s">
        <v>31</v>
      </c>
      <c r="G15" s="60"/>
      <c r="H15" s="63" t="s">
        <v>32</v>
      </c>
      <c r="I15" s="64"/>
      <c r="J15" s="64"/>
      <c r="K15" s="64"/>
      <c r="L15" s="46"/>
      <c r="M15" s="17"/>
    </row>
    <row r="16" spans="1:13" ht="78" customHeight="1" x14ac:dyDescent="0.35">
      <c r="A16" s="54"/>
      <c r="B16" s="46"/>
      <c r="C16" s="46"/>
      <c r="D16" s="46"/>
      <c r="E16" s="56"/>
      <c r="F16" s="7" t="s">
        <v>33</v>
      </c>
      <c r="G16" s="7" t="s">
        <v>34</v>
      </c>
      <c r="H16" s="7" t="s">
        <v>35</v>
      </c>
      <c r="I16" s="7" t="s">
        <v>36</v>
      </c>
      <c r="J16" s="7" t="s">
        <v>37</v>
      </c>
      <c r="K16" s="9" t="s">
        <v>38</v>
      </c>
      <c r="L16" s="48"/>
      <c r="M16" s="17"/>
    </row>
    <row r="17" spans="1:13" ht="31" customHeight="1" x14ac:dyDescent="0.35">
      <c r="A17" s="65"/>
      <c r="B17" s="48"/>
      <c r="C17" s="47"/>
      <c r="D17" s="47"/>
      <c r="E17" s="66"/>
      <c r="F17" s="6" t="s">
        <v>39</v>
      </c>
      <c r="G17" s="6" t="s">
        <v>40</v>
      </c>
      <c r="H17" s="6" t="s">
        <v>41</v>
      </c>
      <c r="I17" s="6" t="s">
        <v>41</v>
      </c>
      <c r="J17" s="6" t="s">
        <v>40</v>
      </c>
      <c r="K17" s="6" t="s">
        <v>41</v>
      </c>
      <c r="L17" s="6"/>
      <c r="M17" s="17"/>
    </row>
    <row r="18" spans="1:13" ht="12.75" customHeight="1" x14ac:dyDescent="0.25">
      <c r="A18" s="83" t="s">
        <v>42</v>
      </c>
      <c r="B18" s="16" t="s">
        <v>43</v>
      </c>
      <c r="C18" s="12" t="s">
        <v>44</v>
      </c>
      <c r="D18" s="23">
        <v>38800000</v>
      </c>
      <c r="E18" s="23">
        <v>5000000</v>
      </c>
      <c r="F18" s="4">
        <v>20</v>
      </c>
      <c r="G18" s="4">
        <v>12</v>
      </c>
      <c r="H18" s="4">
        <v>7</v>
      </c>
      <c r="I18" s="4">
        <v>9</v>
      </c>
      <c r="J18" s="4">
        <v>15</v>
      </c>
      <c r="K18" s="4">
        <v>4</v>
      </c>
      <c r="L18" s="10">
        <f>SUM(F18:K18)</f>
        <v>67</v>
      </c>
      <c r="M18" s="17"/>
    </row>
    <row r="19" spans="1:13" ht="12.75" customHeight="1" x14ac:dyDescent="0.25">
      <c r="A19" s="84" t="s">
        <v>46</v>
      </c>
      <c r="B19" s="16" t="s">
        <v>47</v>
      </c>
      <c r="C19" s="13" t="s">
        <v>48</v>
      </c>
      <c r="D19" s="24">
        <v>29397528</v>
      </c>
      <c r="E19" s="24">
        <v>2970000</v>
      </c>
      <c r="F19" s="4">
        <v>14</v>
      </c>
      <c r="G19" s="4">
        <v>12</v>
      </c>
      <c r="H19" s="4">
        <v>9</v>
      </c>
      <c r="I19" s="4">
        <v>7</v>
      </c>
      <c r="J19" s="4">
        <v>18</v>
      </c>
      <c r="K19" s="4">
        <v>6</v>
      </c>
      <c r="L19" s="10">
        <f t="shared" ref="L19:L49" si="0">SUM(F19:K19)</f>
        <v>66</v>
      </c>
      <c r="M19" s="17"/>
    </row>
    <row r="20" spans="1:13" ht="12.75" customHeight="1" x14ac:dyDescent="0.25">
      <c r="A20" s="84" t="s">
        <v>49</v>
      </c>
      <c r="B20" s="16" t="s">
        <v>50</v>
      </c>
      <c r="C20" s="13" t="s">
        <v>51</v>
      </c>
      <c r="D20" s="24">
        <v>73079730</v>
      </c>
      <c r="E20" s="24">
        <v>3500000</v>
      </c>
      <c r="F20" s="4">
        <v>20</v>
      </c>
      <c r="G20" s="4">
        <v>17</v>
      </c>
      <c r="H20" s="4">
        <v>8</v>
      </c>
      <c r="I20" s="4">
        <v>7</v>
      </c>
      <c r="J20" s="4">
        <v>13</v>
      </c>
      <c r="K20" s="4">
        <v>10</v>
      </c>
      <c r="L20" s="10">
        <f t="shared" si="0"/>
        <v>75</v>
      </c>
      <c r="M20" s="17"/>
    </row>
    <row r="21" spans="1:13" ht="12.75" customHeight="1" x14ac:dyDescent="0.25">
      <c r="A21" s="84" t="s">
        <v>52</v>
      </c>
      <c r="B21" s="16" t="s">
        <v>53</v>
      </c>
      <c r="C21" s="13" t="s">
        <v>54</v>
      </c>
      <c r="D21" s="24">
        <v>36459400</v>
      </c>
      <c r="E21" s="24">
        <v>3000000</v>
      </c>
      <c r="F21" s="4">
        <v>28</v>
      </c>
      <c r="G21" s="4">
        <v>17</v>
      </c>
      <c r="H21" s="4">
        <v>8</v>
      </c>
      <c r="I21" s="4">
        <v>8</v>
      </c>
      <c r="J21" s="4">
        <v>15</v>
      </c>
      <c r="K21" s="4">
        <v>7</v>
      </c>
      <c r="L21" s="10">
        <f t="shared" si="0"/>
        <v>83</v>
      </c>
      <c r="M21" s="17"/>
    </row>
    <row r="22" spans="1:13" ht="12.75" customHeight="1" x14ac:dyDescent="0.25">
      <c r="A22" s="84" t="s">
        <v>55</v>
      </c>
      <c r="B22" s="16" t="s">
        <v>56</v>
      </c>
      <c r="C22" s="13" t="s">
        <v>57</v>
      </c>
      <c r="D22" s="24">
        <v>47150000</v>
      </c>
      <c r="E22" s="24">
        <v>5000000</v>
      </c>
      <c r="F22" s="4">
        <v>25</v>
      </c>
      <c r="G22" s="4">
        <v>13</v>
      </c>
      <c r="H22" s="4">
        <v>7</v>
      </c>
      <c r="I22" s="4">
        <v>8</v>
      </c>
      <c r="J22" s="4">
        <v>18</v>
      </c>
      <c r="K22" s="4">
        <v>7</v>
      </c>
      <c r="L22" s="10">
        <f t="shared" si="0"/>
        <v>78</v>
      </c>
      <c r="M22" s="17"/>
    </row>
    <row r="23" spans="1:13" ht="12.75" customHeight="1" x14ac:dyDescent="0.25">
      <c r="A23" s="84" t="s">
        <v>58</v>
      </c>
      <c r="B23" s="16" t="s">
        <v>59</v>
      </c>
      <c r="C23" s="13" t="s">
        <v>60</v>
      </c>
      <c r="D23" s="24">
        <v>39882000</v>
      </c>
      <c r="E23" s="24">
        <v>4800000</v>
      </c>
      <c r="F23" s="4">
        <v>24</v>
      </c>
      <c r="G23" s="4">
        <v>15</v>
      </c>
      <c r="H23" s="4">
        <v>7</v>
      </c>
      <c r="I23" s="4">
        <v>8</v>
      </c>
      <c r="J23" s="4">
        <v>13</v>
      </c>
      <c r="K23" s="4">
        <v>6</v>
      </c>
      <c r="L23" s="10">
        <f t="shared" si="0"/>
        <v>73</v>
      </c>
      <c r="M23" s="17"/>
    </row>
    <row r="24" spans="1:13" ht="12.75" customHeight="1" x14ac:dyDescent="0.25">
      <c r="A24" s="84" t="s">
        <v>61</v>
      </c>
      <c r="B24" s="16" t="s">
        <v>62</v>
      </c>
      <c r="C24" s="13" t="s">
        <v>63</v>
      </c>
      <c r="D24" s="24">
        <v>14963728</v>
      </c>
      <c r="E24" s="24">
        <v>1334300</v>
      </c>
      <c r="F24" s="4">
        <v>25</v>
      </c>
      <c r="G24" s="4">
        <v>16</v>
      </c>
      <c r="H24" s="4">
        <v>8</v>
      </c>
      <c r="I24" s="4">
        <v>7</v>
      </c>
      <c r="J24" s="4">
        <v>18</v>
      </c>
      <c r="K24" s="4">
        <v>9</v>
      </c>
      <c r="L24" s="10">
        <f t="shared" si="0"/>
        <v>83</v>
      </c>
      <c r="M24" s="17"/>
    </row>
    <row r="25" spans="1:13" ht="12.75" customHeight="1" x14ac:dyDescent="0.25">
      <c r="A25" s="84" t="s">
        <v>64</v>
      </c>
      <c r="B25" s="16" t="s">
        <v>65</v>
      </c>
      <c r="C25" s="13" t="s">
        <v>66</v>
      </c>
      <c r="D25" s="24">
        <v>173100000</v>
      </c>
      <c r="E25" s="24">
        <v>3500000</v>
      </c>
      <c r="F25" s="4">
        <v>25</v>
      </c>
      <c r="G25" s="4">
        <v>16</v>
      </c>
      <c r="H25" s="4">
        <v>5</v>
      </c>
      <c r="I25" s="4">
        <v>5</v>
      </c>
      <c r="J25" s="4">
        <v>12</v>
      </c>
      <c r="K25" s="4">
        <v>4</v>
      </c>
      <c r="L25" s="10">
        <f t="shared" si="0"/>
        <v>67</v>
      </c>
      <c r="M25" s="17"/>
    </row>
    <row r="26" spans="1:13" ht="12.75" customHeight="1" x14ac:dyDescent="0.25">
      <c r="A26" s="84" t="s">
        <v>68</v>
      </c>
      <c r="B26" s="16" t="s">
        <v>69</v>
      </c>
      <c r="C26" s="13" t="s">
        <v>70</v>
      </c>
      <c r="D26" s="24">
        <v>24884250</v>
      </c>
      <c r="E26" s="24">
        <v>3000000</v>
      </c>
      <c r="F26" s="4">
        <v>19</v>
      </c>
      <c r="G26" s="4">
        <v>14</v>
      </c>
      <c r="H26" s="4">
        <v>8</v>
      </c>
      <c r="I26" s="4">
        <v>8</v>
      </c>
      <c r="J26" s="4">
        <v>14</v>
      </c>
      <c r="K26" s="4">
        <v>6</v>
      </c>
      <c r="L26" s="10">
        <f t="shared" si="0"/>
        <v>69</v>
      </c>
      <c r="M26" s="17"/>
    </row>
    <row r="27" spans="1:13" ht="12.75" customHeight="1" x14ac:dyDescent="0.25">
      <c r="A27" s="84" t="s">
        <v>71</v>
      </c>
      <c r="B27" s="16" t="s">
        <v>72</v>
      </c>
      <c r="C27" s="13" t="s">
        <v>73</v>
      </c>
      <c r="D27" s="24">
        <v>47752505</v>
      </c>
      <c r="E27" s="24">
        <v>5000000</v>
      </c>
      <c r="F27" s="4">
        <v>24</v>
      </c>
      <c r="G27" s="4">
        <v>14</v>
      </c>
      <c r="H27" s="4">
        <v>8</v>
      </c>
      <c r="I27" s="4">
        <v>8</v>
      </c>
      <c r="J27" s="4">
        <v>15</v>
      </c>
      <c r="K27" s="4">
        <v>9</v>
      </c>
      <c r="L27" s="10">
        <f t="shared" si="0"/>
        <v>78</v>
      </c>
      <c r="M27" s="17"/>
    </row>
    <row r="28" spans="1:13" ht="12.75" customHeight="1" x14ac:dyDescent="0.25">
      <c r="A28" s="84" t="s">
        <v>74</v>
      </c>
      <c r="B28" s="16" t="s">
        <v>75</v>
      </c>
      <c r="C28" s="13" t="s">
        <v>76</v>
      </c>
      <c r="D28" s="24">
        <v>33438948</v>
      </c>
      <c r="E28" s="24">
        <v>2500000</v>
      </c>
      <c r="F28" s="4">
        <v>20</v>
      </c>
      <c r="G28" s="4">
        <v>11</v>
      </c>
      <c r="H28" s="4">
        <v>8</v>
      </c>
      <c r="I28" s="4">
        <v>9</v>
      </c>
      <c r="J28" s="4">
        <v>8</v>
      </c>
      <c r="K28" s="4">
        <v>6</v>
      </c>
      <c r="L28" s="10">
        <f t="shared" si="0"/>
        <v>62</v>
      </c>
      <c r="M28" s="17"/>
    </row>
    <row r="29" spans="1:13" ht="12.75" customHeight="1" x14ac:dyDescent="0.25">
      <c r="A29" s="84" t="s">
        <v>77</v>
      </c>
      <c r="B29" s="16" t="s">
        <v>78</v>
      </c>
      <c r="C29" s="13" t="s">
        <v>79</v>
      </c>
      <c r="D29" s="24">
        <v>17161000</v>
      </c>
      <c r="E29" s="24">
        <v>3300000</v>
      </c>
      <c r="F29" s="4">
        <v>22</v>
      </c>
      <c r="G29" s="4">
        <v>15</v>
      </c>
      <c r="H29" s="4">
        <v>9</v>
      </c>
      <c r="I29" s="4">
        <v>8</v>
      </c>
      <c r="J29" s="4">
        <v>12</v>
      </c>
      <c r="K29" s="4">
        <v>6</v>
      </c>
      <c r="L29" s="10">
        <f t="shared" si="0"/>
        <v>72</v>
      </c>
      <c r="M29" s="17"/>
    </row>
    <row r="30" spans="1:13" ht="12.75" customHeight="1" x14ac:dyDescent="0.25">
      <c r="A30" s="84" t="s">
        <v>80</v>
      </c>
      <c r="B30" s="16" t="s">
        <v>78</v>
      </c>
      <c r="C30" s="13" t="s">
        <v>81</v>
      </c>
      <c r="D30" s="24">
        <v>39429621</v>
      </c>
      <c r="E30" s="24">
        <v>2700000</v>
      </c>
      <c r="F30" s="4">
        <v>29</v>
      </c>
      <c r="G30" s="4">
        <v>17</v>
      </c>
      <c r="H30" s="4">
        <v>9</v>
      </c>
      <c r="I30" s="4">
        <v>8</v>
      </c>
      <c r="J30" s="4">
        <v>18</v>
      </c>
      <c r="K30" s="4">
        <v>9</v>
      </c>
      <c r="L30" s="10">
        <f t="shared" si="0"/>
        <v>90</v>
      </c>
      <c r="M30" s="17"/>
    </row>
    <row r="31" spans="1:13" ht="12.75" customHeight="1" x14ac:dyDescent="0.25">
      <c r="A31" s="84" t="s">
        <v>82</v>
      </c>
      <c r="B31" s="16" t="s">
        <v>83</v>
      </c>
      <c r="C31" s="13" t="s">
        <v>84</v>
      </c>
      <c r="D31" s="24">
        <v>22519500</v>
      </c>
      <c r="E31" s="24">
        <v>6000000</v>
      </c>
      <c r="F31" s="4">
        <v>21</v>
      </c>
      <c r="G31" s="4">
        <v>15</v>
      </c>
      <c r="H31" s="4">
        <v>9</v>
      </c>
      <c r="I31" s="4">
        <v>9</v>
      </c>
      <c r="J31" s="4">
        <v>14</v>
      </c>
      <c r="K31" s="4">
        <v>8</v>
      </c>
      <c r="L31" s="10">
        <f t="shared" si="0"/>
        <v>76</v>
      </c>
      <c r="M31" s="17"/>
    </row>
    <row r="32" spans="1:13" ht="12.75" customHeight="1" x14ac:dyDescent="0.25">
      <c r="A32" s="84" t="s">
        <v>85</v>
      </c>
      <c r="B32" s="16" t="s">
        <v>86</v>
      </c>
      <c r="C32" s="13" t="s">
        <v>87</v>
      </c>
      <c r="D32" s="24">
        <v>27124685</v>
      </c>
      <c r="E32" s="24">
        <v>3200000</v>
      </c>
      <c r="F32" s="4">
        <v>27</v>
      </c>
      <c r="G32" s="4">
        <v>16</v>
      </c>
      <c r="H32" s="4">
        <v>9</v>
      </c>
      <c r="I32" s="4">
        <v>8</v>
      </c>
      <c r="J32" s="4">
        <v>15</v>
      </c>
      <c r="K32" s="4">
        <v>8</v>
      </c>
      <c r="L32" s="10">
        <f t="shared" si="0"/>
        <v>83</v>
      </c>
      <c r="M32" s="17"/>
    </row>
    <row r="33" spans="1:13" ht="12.75" customHeight="1" x14ac:dyDescent="0.25">
      <c r="A33" s="84" t="s">
        <v>88</v>
      </c>
      <c r="B33" s="16" t="s">
        <v>89</v>
      </c>
      <c r="C33" s="13" t="s">
        <v>90</v>
      </c>
      <c r="D33" s="24">
        <v>33786780</v>
      </c>
      <c r="E33" s="24">
        <v>3634500</v>
      </c>
      <c r="F33" s="4">
        <v>28</v>
      </c>
      <c r="G33" s="4">
        <v>16</v>
      </c>
      <c r="H33" s="4">
        <v>7</v>
      </c>
      <c r="I33" s="4">
        <v>7</v>
      </c>
      <c r="J33" s="4">
        <v>18</v>
      </c>
      <c r="K33" s="4">
        <v>9</v>
      </c>
      <c r="L33" s="10">
        <f t="shared" si="0"/>
        <v>85</v>
      </c>
      <c r="M33" s="17"/>
    </row>
    <row r="34" spans="1:13" ht="12.75" customHeight="1" x14ac:dyDescent="0.25">
      <c r="A34" s="84" t="s">
        <v>91</v>
      </c>
      <c r="B34" s="16" t="s">
        <v>92</v>
      </c>
      <c r="C34" s="13" t="s">
        <v>93</v>
      </c>
      <c r="D34" s="24">
        <v>44747876</v>
      </c>
      <c r="E34" s="24">
        <v>2750000</v>
      </c>
      <c r="F34" s="4">
        <v>14</v>
      </c>
      <c r="G34" s="4">
        <v>15</v>
      </c>
      <c r="H34" s="4">
        <v>9</v>
      </c>
      <c r="I34" s="4">
        <v>9</v>
      </c>
      <c r="J34" s="4">
        <v>10</v>
      </c>
      <c r="K34" s="4">
        <v>7</v>
      </c>
      <c r="L34" s="10">
        <f t="shared" si="0"/>
        <v>64</v>
      </c>
      <c r="M34" s="17"/>
    </row>
    <row r="35" spans="1:13" ht="12.75" customHeight="1" x14ac:dyDescent="0.25">
      <c r="A35" s="84" t="s">
        <v>94</v>
      </c>
      <c r="B35" s="16" t="s">
        <v>95</v>
      </c>
      <c r="C35" s="13" t="s">
        <v>96</v>
      </c>
      <c r="D35" s="24">
        <v>48363938</v>
      </c>
      <c r="E35" s="24">
        <v>4400000</v>
      </c>
      <c r="F35" s="4">
        <v>24</v>
      </c>
      <c r="G35" s="4">
        <v>16</v>
      </c>
      <c r="H35" s="4">
        <v>9</v>
      </c>
      <c r="I35" s="4">
        <v>8</v>
      </c>
      <c r="J35" s="4">
        <v>16</v>
      </c>
      <c r="K35" s="4">
        <v>8</v>
      </c>
      <c r="L35" s="10">
        <f t="shared" si="0"/>
        <v>81</v>
      </c>
      <c r="M35" s="17"/>
    </row>
    <row r="36" spans="1:13" ht="12.75" customHeight="1" x14ac:dyDescent="0.25">
      <c r="A36" s="84" t="s">
        <v>97</v>
      </c>
      <c r="B36" s="16" t="s">
        <v>98</v>
      </c>
      <c r="C36" s="13" t="s">
        <v>99</v>
      </c>
      <c r="D36" s="24">
        <v>31730000</v>
      </c>
      <c r="E36" s="24">
        <v>4500000</v>
      </c>
      <c r="F36" s="4">
        <v>15</v>
      </c>
      <c r="G36" s="4">
        <v>12</v>
      </c>
      <c r="H36" s="4">
        <v>9</v>
      </c>
      <c r="I36" s="4">
        <v>9</v>
      </c>
      <c r="J36" s="4">
        <v>16</v>
      </c>
      <c r="K36" s="4">
        <v>6</v>
      </c>
      <c r="L36" s="10">
        <f t="shared" si="0"/>
        <v>67</v>
      </c>
      <c r="M36" s="17"/>
    </row>
    <row r="37" spans="1:13" ht="12.75" customHeight="1" x14ac:dyDescent="0.25">
      <c r="A37" s="84" t="s">
        <v>100</v>
      </c>
      <c r="B37" s="16" t="s">
        <v>101</v>
      </c>
      <c r="C37" s="13" t="s">
        <v>102</v>
      </c>
      <c r="D37" s="24">
        <v>30561742</v>
      </c>
      <c r="E37" s="24">
        <v>3300000</v>
      </c>
      <c r="F37" s="4">
        <v>28</v>
      </c>
      <c r="G37" s="4">
        <v>16</v>
      </c>
      <c r="H37" s="4">
        <v>9</v>
      </c>
      <c r="I37" s="4">
        <v>9</v>
      </c>
      <c r="J37" s="4">
        <v>19</v>
      </c>
      <c r="K37" s="4">
        <v>7</v>
      </c>
      <c r="L37" s="10">
        <f t="shared" si="0"/>
        <v>88</v>
      </c>
      <c r="M37" s="17"/>
    </row>
    <row r="38" spans="1:13" ht="12.75" customHeight="1" x14ac:dyDescent="0.25">
      <c r="A38" s="84" t="s">
        <v>103</v>
      </c>
      <c r="B38" s="16" t="s">
        <v>104</v>
      </c>
      <c r="C38" s="13" t="s">
        <v>105</v>
      </c>
      <c r="D38" s="24">
        <v>38623200</v>
      </c>
      <c r="E38" s="24">
        <v>3800000</v>
      </c>
      <c r="F38" s="4">
        <v>21</v>
      </c>
      <c r="G38" s="4">
        <v>16</v>
      </c>
      <c r="H38" s="4">
        <v>8</v>
      </c>
      <c r="I38" s="4">
        <v>8</v>
      </c>
      <c r="J38" s="4">
        <v>17</v>
      </c>
      <c r="K38" s="4">
        <v>8</v>
      </c>
      <c r="L38" s="10">
        <f t="shared" si="0"/>
        <v>78</v>
      </c>
      <c r="M38" s="17"/>
    </row>
    <row r="39" spans="1:13" ht="12.75" customHeight="1" x14ac:dyDescent="0.25">
      <c r="A39" s="84" t="s">
        <v>106</v>
      </c>
      <c r="B39" s="16" t="s">
        <v>107</v>
      </c>
      <c r="C39" s="13" t="s">
        <v>108</v>
      </c>
      <c r="D39" s="24">
        <v>3124788</v>
      </c>
      <c r="E39" s="24">
        <v>1000000</v>
      </c>
      <c r="F39" s="4">
        <v>16</v>
      </c>
      <c r="G39" s="4">
        <v>13</v>
      </c>
      <c r="H39" s="4">
        <v>6</v>
      </c>
      <c r="I39" s="4">
        <v>5</v>
      </c>
      <c r="J39" s="4">
        <v>14</v>
      </c>
      <c r="K39" s="4">
        <v>10</v>
      </c>
      <c r="L39" s="10">
        <f t="shared" si="0"/>
        <v>64</v>
      </c>
      <c r="M39" s="17"/>
    </row>
    <row r="40" spans="1:13" ht="12.75" customHeight="1" x14ac:dyDescent="0.25">
      <c r="A40" s="84" t="s">
        <v>109</v>
      </c>
      <c r="B40" s="16" t="s">
        <v>110</v>
      </c>
      <c r="C40" s="13" t="s">
        <v>111</v>
      </c>
      <c r="D40" s="24">
        <v>12776922</v>
      </c>
      <c r="E40" s="24">
        <v>1800000</v>
      </c>
      <c r="F40" s="4">
        <v>21</v>
      </c>
      <c r="G40" s="4">
        <v>10</v>
      </c>
      <c r="H40" s="4">
        <v>7</v>
      </c>
      <c r="I40" s="4">
        <v>7</v>
      </c>
      <c r="J40" s="4">
        <v>18</v>
      </c>
      <c r="K40" s="4">
        <v>6</v>
      </c>
      <c r="L40" s="10">
        <f t="shared" si="0"/>
        <v>69</v>
      </c>
      <c r="M40" s="17"/>
    </row>
    <row r="41" spans="1:13" ht="12.75" customHeight="1" x14ac:dyDescent="0.25">
      <c r="A41" s="84" t="s">
        <v>112</v>
      </c>
      <c r="B41" s="16" t="s">
        <v>113</v>
      </c>
      <c r="C41" s="13" t="s">
        <v>114</v>
      </c>
      <c r="D41" s="24">
        <v>18189500</v>
      </c>
      <c r="E41" s="24">
        <v>2875000</v>
      </c>
      <c r="F41" s="4">
        <v>22</v>
      </c>
      <c r="G41" s="4">
        <v>13</v>
      </c>
      <c r="H41" s="4">
        <v>7</v>
      </c>
      <c r="I41" s="4">
        <v>6</v>
      </c>
      <c r="J41" s="4">
        <v>13</v>
      </c>
      <c r="K41" s="4">
        <v>6</v>
      </c>
      <c r="L41" s="10">
        <f t="shared" si="0"/>
        <v>67</v>
      </c>
      <c r="M41" s="17"/>
    </row>
    <row r="42" spans="1:13" ht="12.75" customHeight="1" x14ac:dyDescent="0.25">
      <c r="A42" s="84" t="s">
        <v>115</v>
      </c>
      <c r="B42" s="16" t="s">
        <v>89</v>
      </c>
      <c r="C42" s="13" t="s">
        <v>116</v>
      </c>
      <c r="D42" s="24">
        <v>31324938</v>
      </c>
      <c r="E42" s="24">
        <v>2788750</v>
      </c>
      <c r="F42" s="4">
        <v>21</v>
      </c>
      <c r="G42" s="4">
        <v>16</v>
      </c>
      <c r="H42" s="4">
        <v>8</v>
      </c>
      <c r="I42" s="4">
        <v>8</v>
      </c>
      <c r="J42" s="4">
        <v>16</v>
      </c>
      <c r="K42" s="4">
        <v>8</v>
      </c>
      <c r="L42" s="10">
        <f t="shared" si="0"/>
        <v>77</v>
      </c>
      <c r="M42" s="17"/>
    </row>
    <row r="43" spans="1:13" ht="12.75" customHeight="1" x14ac:dyDescent="0.25">
      <c r="A43" s="84" t="s">
        <v>117</v>
      </c>
      <c r="B43" s="16" t="s">
        <v>118</v>
      </c>
      <c r="C43" s="13" t="s">
        <v>119</v>
      </c>
      <c r="D43" s="24">
        <v>2825000</v>
      </c>
      <c r="E43" s="24">
        <v>650000</v>
      </c>
      <c r="F43" s="4">
        <v>17</v>
      </c>
      <c r="G43" s="4">
        <v>10</v>
      </c>
      <c r="H43" s="4">
        <v>8</v>
      </c>
      <c r="I43" s="4">
        <v>8</v>
      </c>
      <c r="J43" s="4">
        <v>12</v>
      </c>
      <c r="K43" s="4">
        <v>6</v>
      </c>
      <c r="L43" s="10">
        <f t="shared" si="0"/>
        <v>61</v>
      </c>
      <c r="M43" s="17"/>
    </row>
    <row r="44" spans="1:13" ht="12.75" customHeight="1" x14ac:dyDescent="0.25">
      <c r="A44" s="84" t="s">
        <v>120</v>
      </c>
      <c r="B44" s="16" t="s">
        <v>121</v>
      </c>
      <c r="C44" s="13" t="s">
        <v>122</v>
      </c>
      <c r="D44" s="24">
        <v>2811000</v>
      </c>
      <c r="E44" s="24">
        <v>900000</v>
      </c>
      <c r="F44" s="4">
        <v>19</v>
      </c>
      <c r="G44" s="4">
        <v>10</v>
      </c>
      <c r="H44" s="4">
        <v>8</v>
      </c>
      <c r="I44" s="4">
        <v>8</v>
      </c>
      <c r="J44" s="4">
        <v>14</v>
      </c>
      <c r="K44" s="4">
        <v>8</v>
      </c>
      <c r="L44" s="10">
        <f t="shared" si="0"/>
        <v>67</v>
      </c>
      <c r="M44" s="17"/>
    </row>
    <row r="45" spans="1:13" ht="12.75" customHeight="1" x14ac:dyDescent="0.25">
      <c r="A45" s="84" t="s">
        <v>123</v>
      </c>
      <c r="B45" s="16" t="s">
        <v>124</v>
      </c>
      <c r="C45" s="13" t="s">
        <v>125</v>
      </c>
      <c r="D45" s="24">
        <v>7994249</v>
      </c>
      <c r="E45" s="24">
        <v>1800000</v>
      </c>
      <c r="F45" s="4">
        <v>28</v>
      </c>
      <c r="G45" s="4">
        <v>12</v>
      </c>
      <c r="H45" s="4">
        <v>9</v>
      </c>
      <c r="I45" s="4">
        <v>9</v>
      </c>
      <c r="J45" s="4">
        <v>17</v>
      </c>
      <c r="K45" s="4">
        <v>7</v>
      </c>
      <c r="L45" s="10">
        <f t="shared" si="0"/>
        <v>82</v>
      </c>
      <c r="M45" s="17"/>
    </row>
    <row r="46" spans="1:13" ht="12.75" customHeight="1" x14ac:dyDescent="0.25">
      <c r="A46" s="84" t="s">
        <v>126</v>
      </c>
      <c r="B46" s="16" t="s">
        <v>127</v>
      </c>
      <c r="C46" s="13" t="s">
        <v>128</v>
      </c>
      <c r="D46" s="24">
        <v>5000000</v>
      </c>
      <c r="E46" s="24">
        <v>750000</v>
      </c>
      <c r="F46" s="4">
        <v>25</v>
      </c>
      <c r="G46" s="4">
        <v>17</v>
      </c>
      <c r="H46" s="4">
        <v>9</v>
      </c>
      <c r="I46" s="4">
        <v>9</v>
      </c>
      <c r="J46" s="4">
        <v>19</v>
      </c>
      <c r="K46" s="4">
        <v>8</v>
      </c>
      <c r="L46" s="10">
        <f t="shared" si="0"/>
        <v>87</v>
      </c>
      <c r="M46" s="17"/>
    </row>
    <row r="47" spans="1:13" ht="12.75" customHeight="1" x14ac:dyDescent="0.25">
      <c r="A47" s="84" t="s">
        <v>129</v>
      </c>
      <c r="B47" s="16" t="s">
        <v>130</v>
      </c>
      <c r="C47" s="13" t="s">
        <v>131</v>
      </c>
      <c r="D47" s="24">
        <v>32525892</v>
      </c>
      <c r="E47" s="24">
        <v>3500000</v>
      </c>
      <c r="F47" s="4">
        <v>22</v>
      </c>
      <c r="G47" s="4">
        <v>15</v>
      </c>
      <c r="H47" s="4">
        <v>9</v>
      </c>
      <c r="I47" s="4">
        <v>8</v>
      </c>
      <c r="J47" s="4">
        <v>16</v>
      </c>
      <c r="K47" s="4">
        <v>9</v>
      </c>
      <c r="L47" s="10">
        <f t="shared" si="0"/>
        <v>79</v>
      </c>
      <c r="M47" s="17"/>
    </row>
    <row r="48" spans="1:13" ht="12.75" customHeight="1" x14ac:dyDescent="0.25">
      <c r="A48" s="84" t="s">
        <v>132</v>
      </c>
      <c r="B48" s="16" t="s">
        <v>133</v>
      </c>
      <c r="C48" s="13" t="s">
        <v>134</v>
      </c>
      <c r="D48" s="24">
        <v>14605465</v>
      </c>
      <c r="E48" s="24">
        <v>1100000</v>
      </c>
      <c r="F48" s="4">
        <v>27</v>
      </c>
      <c r="G48" s="4">
        <v>18</v>
      </c>
      <c r="H48" s="4">
        <v>9</v>
      </c>
      <c r="I48" s="4">
        <v>9</v>
      </c>
      <c r="J48" s="4">
        <v>18</v>
      </c>
      <c r="K48" s="4">
        <v>9</v>
      </c>
      <c r="L48" s="10">
        <f t="shared" si="0"/>
        <v>90</v>
      </c>
      <c r="M48" s="17"/>
    </row>
    <row r="49" spans="1:13" ht="12.75" customHeight="1" x14ac:dyDescent="0.25">
      <c r="A49" s="84" t="s">
        <v>135</v>
      </c>
      <c r="B49" s="16" t="s">
        <v>104</v>
      </c>
      <c r="C49" s="13" t="s">
        <v>136</v>
      </c>
      <c r="D49" s="24">
        <v>28043100</v>
      </c>
      <c r="E49" s="24">
        <v>5850000</v>
      </c>
      <c r="F49" s="26">
        <v>14</v>
      </c>
      <c r="G49" s="26">
        <v>15</v>
      </c>
      <c r="H49" s="26">
        <v>8</v>
      </c>
      <c r="I49" s="26">
        <v>8</v>
      </c>
      <c r="J49" s="26">
        <v>15</v>
      </c>
      <c r="K49" s="26">
        <v>7</v>
      </c>
      <c r="L49" s="10">
        <f t="shared" si="0"/>
        <v>67</v>
      </c>
      <c r="M49" s="17"/>
    </row>
    <row r="50" spans="1:13" ht="12.75" customHeight="1" x14ac:dyDescent="0.25">
      <c r="A50" s="84" t="s">
        <v>137</v>
      </c>
      <c r="B50" s="16" t="s">
        <v>138</v>
      </c>
      <c r="C50" s="13" t="s">
        <v>139</v>
      </c>
      <c r="D50" s="24">
        <v>7358375</v>
      </c>
      <c r="E50" s="25">
        <v>500000</v>
      </c>
      <c r="F50" s="27">
        <v>19</v>
      </c>
      <c r="G50" s="27">
        <v>18</v>
      </c>
      <c r="H50" s="27">
        <v>9</v>
      </c>
      <c r="I50" s="27">
        <v>6</v>
      </c>
      <c r="J50" s="27">
        <v>17</v>
      </c>
      <c r="K50" s="27">
        <v>7</v>
      </c>
      <c r="L50" s="10">
        <f>SUM(F50:K50)</f>
        <v>76</v>
      </c>
      <c r="M50" s="17"/>
    </row>
    <row r="51" spans="1:13" ht="12.75" customHeight="1" x14ac:dyDescent="0.35">
      <c r="D51" s="14">
        <f>SUM(D18:D50)</f>
        <v>1059535660</v>
      </c>
      <c r="E51" s="14">
        <f>SUM(E18:E50)</f>
        <v>100702550</v>
      </c>
    </row>
    <row r="52" spans="1:13" ht="12.75" customHeight="1" x14ac:dyDescent="0.35"/>
  </sheetData>
  <mergeCells count="14">
    <mergeCell ref="F14:K14"/>
    <mergeCell ref="L14:L16"/>
    <mergeCell ref="F15:G15"/>
    <mergeCell ref="H15:K15"/>
    <mergeCell ref="A7:C7"/>
    <mergeCell ref="D9:L9"/>
    <mergeCell ref="D10:L10"/>
    <mergeCell ref="D11:L11"/>
    <mergeCell ref="D12:L12"/>
    <mergeCell ref="A14:A17"/>
    <mergeCell ref="B14:B17"/>
    <mergeCell ref="C14:C17"/>
    <mergeCell ref="D14:D17"/>
    <mergeCell ref="E14:E17"/>
  </mergeCells>
  <dataValidations count="6">
    <dataValidation type="decimal" operator="lessThanOrEqual" allowBlank="1" showInputMessage="1" showErrorMessage="1" error="max. 10" sqref="K18:K49" xr:uid="{50E42041-F43A-42CE-8D0A-FCCFFD050E9E}">
      <formula1>10</formula1>
    </dataValidation>
    <dataValidation type="decimal" operator="lessThanOrEqual" allowBlank="1" showInputMessage="1" showErrorMessage="1" error="max. 10" sqref="J18:J49" xr:uid="{C50780DF-150C-416B-A38C-CF2C4D01DD13}">
      <formula1>20</formula1>
    </dataValidation>
    <dataValidation type="decimal" operator="lessThanOrEqual" allowBlank="1" showInputMessage="1" showErrorMessage="1" error="max. 5" sqref="I18:I49" xr:uid="{D9FFBCDF-751C-4FA7-8202-5060F2EC58EF}">
      <formula1>10</formula1>
    </dataValidation>
    <dataValidation type="decimal" operator="lessThanOrEqual" allowBlank="1" showInputMessage="1" showErrorMessage="1" error="max. 15" sqref="G18:G49" xr:uid="{3F0AB7E0-7D29-4B47-B262-6F7421209886}">
      <formula1>20</formula1>
    </dataValidation>
    <dataValidation type="decimal" operator="lessThanOrEqual" allowBlank="1" showInputMessage="1" showErrorMessage="1" error="max. 40" sqref="F18:F49" xr:uid="{8446C814-FD68-4867-A47A-BDA170724F3A}">
      <formula1>30</formula1>
    </dataValidation>
    <dataValidation type="decimal" operator="lessThanOrEqual" allowBlank="1" showInputMessage="1" showErrorMessage="1" error="max. 15" sqref="H18:H49" xr:uid="{ED361D64-77BE-4A63-B233-70B314E90052}">
      <formula1>10</formula1>
    </dataValidation>
  </dataValidation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8d75d15-bca9-47f6-bffa-3b7a2afa4dc9">
      <Terms xmlns="http://schemas.microsoft.com/office/infopath/2007/PartnerControls"/>
    </lcf76f155ced4ddcb4097134ff3c332f>
    <TaxCatchAll xmlns="72f787dc-d373-4ea3-a2d4-b1745efef71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42856DFB0A8C48BAF373B18A3AF48A" ma:contentTypeVersion="11" ma:contentTypeDescription="Create a new document." ma:contentTypeScope="" ma:versionID="2cba7e2dfd35c2eca32708e838ffa9ad">
  <xsd:schema xmlns:xsd="http://www.w3.org/2001/XMLSchema" xmlns:xs="http://www.w3.org/2001/XMLSchema" xmlns:p="http://schemas.microsoft.com/office/2006/metadata/properties" xmlns:ns2="28d75d15-bca9-47f6-bffa-3b7a2afa4dc9" xmlns:ns3="72f787dc-d373-4ea3-a2d4-b1745efef71e" targetNamespace="http://schemas.microsoft.com/office/2006/metadata/properties" ma:root="true" ma:fieldsID="f65c6ac694a48d299fba7965402f6e5a" ns2:_="" ns3:_="">
    <xsd:import namespace="28d75d15-bca9-47f6-bffa-3b7a2afa4dc9"/>
    <xsd:import namespace="72f787dc-d373-4ea3-a2d4-b1745efef7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d75d15-bca9-47f6-bffa-3b7a2afa4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702f465-936c-43c5-a0b5-29d111817f1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2f787dc-d373-4ea3-a2d4-b1745efef7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227928c-e6d5-4eb8-bd90-ab48c8c772d0}" ma:internalName="TaxCatchAll" ma:showField="CatchAllData" ma:web="72f787dc-d373-4ea3-a2d4-b1745efef7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52E71D-5FC6-4EDA-B317-BC464BC45C3C}">
  <ds:schemaRefs>
    <ds:schemaRef ds:uri="http://schemas.microsoft.com/office/2006/metadata/properties"/>
    <ds:schemaRef ds:uri="http://schemas.microsoft.com/office/infopath/2007/PartnerControls"/>
    <ds:schemaRef ds:uri="28d75d15-bca9-47f6-bffa-3b7a2afa4dc9"/>
    <ds:schemaRef ds:uri="72f787dc-d373-4ea3-a2d4-b1745efef71e"/>
  </ds:schemaRefs>
</ds:datastoreItem>
</file>

<file path=customXml/itemProps2.xml><?xml version="1.0" encoding="utf-8"?>
<ds:datastoreItem xmlns:ds="http://schemas.openxmlformats.org/officeDocument/2006/customXml" ds:itemID="{658861D0-2FBC-48B3-B445-F048185BDA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d75d15-bca9-47f6-bffa-3b7a2afa4dc9"/>
    <ds:schemaRef ds:uri="72f787dc-d373-4ea3-a2d4-b1745efef7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E5BFE8-B3DE-43F4-A580-7B4BE8DA5A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výroba minority</vt:lpstr>
      <vt:lpstr>JS</vt:lpstr>
      <vt:lpstr>LO</vt:lpstr>
      <vt:lpstr>LW</vt:lpstr>
      <vt:lpstr>PBa</vt:lpstr>
      <vt:lpstr>PBi</vt:lpstr>
      <vt:lpstr>'výroba minority'!Oblast_tisku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Kateřina Vojkůvková</dc:creator>
  <cp:keywords/>
  <dc:description/>
  <cp:lastModifiedBy>Tereza Tylová</cp:lastModifiedBy>
  <cp:revision/>
  <dcterms:created xsi:type="dcterms:W3CDTF">2013-12-06T22:03:05Z</dcterms:created>
  <dcterms:modified xsi:type="dcterms:W3CDTF">2026-05-18T08:50:52Z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0x0101006B42856DFB0A8C48BAF373B18A3AF48A</vt:lpwstr>
  </property>
  <property fmtid="{D5CDD505-2E9C-101B-9397-08002B2CF9AE}" pid="3" name="MediaServiceImageTags">
    <vt:lpwstr/>
  </property>
  <property fmtid="{D5CDD505-2E9C-101B-9397-08002B2CF9AE}" pid="4" name="Order">
    <vt:r8>2869000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