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tereza_tylova_fondkinematografie_cz/Documents/Plocha/Jednání Rady KMG/duben/"/>
    </mc:Choice>
  </mc:AlternateContent>
  <xr:revisionPtr revIDLastSave="30" documentId="13_ncr:1_{8ACC4911-728F-7A40-A475-04DB7BC1F3E4}" xr6:coauthVersionLast="47" xr6:coauthVersionMax="47" xr10:uidLastSave="{ACB2588F-001D-45B8-B960-9C79C40E46C8}"/>
  <bookViews>
    <workbookView xWindow="-110" yWindow="-110" windowWidth="19420" windowHeight="11500" xr2:uid="{00000000-000D-0000-FFFF-FFFF00000000}"/>
  </bookViews>
  <sheets>
    <sheet name="výroba nízkorozpoč. f." sheetId="2" r:id="rId1"/>
    <sheet name="JS" sheetId="15" r:id="rId2"/>
    <sheet name="LO" sheetId="16" r:id="rId3"/>
    <sheet name="LW" sheetId="17" r:id="rId4"/>
    <sheet name="PBa" sheetId="18" r:id="rId5"/>
    <sheet name="PBi" sheetId="19" r:id="rId6"/>
  </sheets>
  <definedNames>
    <definedName name="_xlnm.Print_Area" localSheetId="0">'výroba nízkorozpoč. f.'!$A$1:$M$30</definedName>
  </definedNames>
  <calcPr calcId="191028" iterateDelta="1E-4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5" l="1"/>
  <c r="L20" i="15"/>
  <c r="L21" i="15"/>
  <c r="L22" i="15"/>
  <c r="L23" i="15"/>
  <c r="L24" i="15"/>
  <c r="L25" i="15"/>
  <c r="L26" i="15"/>
  <c r="L27" i="15"/>
  <c r="L28" i="15"/>
  <c r="L29" i="15"/>
  <c r="L18" i="15"/>
  <c r="L19" i="16"/>
  <c r="L20" i="16"/>
  <c r="L21" i="16"/>
  <c r="L22" i="16"/>
  <c r="L23" i="16"/>
  <c r="L24" i="16"/>
  <c r="L25" i="16"/>
  <c r="L26" i="16"/>
  <c r="L27" i="16"/>
  <c r="L28" i="16"/>
  <c r="L29" i="16"/>
  <c r="L18" i="16"/>
  <c r="L19" i="17"/>
  <c r="L20" i="17"/>
  <c r="L21" i="17"/>
  <c r="L22" i="17"/>
  <c r="L23" i="17"/>
  <c r="L24" i="17"/>
  <c r="L25" i="17"/>
  <c r="L26" i="17"/>
  <c r="L27" i="17"/>
  <c r="L28" i="17"/>
  <c r="L29" i="17"/>
  <c r="L18" i="17"/>
  <c r="L19" i="18"/>
  <c r="L20" i="18"/>
  <c r="L21" i="18"/>
  <c r="L22" i="18"/>
  <c r="L23" i="18"/>
  <c r="L24" i="18"/>
  <c r="L25" i="18"/>
  <c r="L26" i="18"/>
  <c r="L27" i="18"/>
  <c r="L28" i="18"/>
  <c r="L29" i="18"/>
  <c r="L18" i="18"/>
  <c r="L19" i="19"/>
  <c r="L20" i="19"/>
  <c r="L21" i="19"/>
  <c r="L22" i="19"/>
  <c r="L23" i="19"/>
  <c r="L24" i="19"/>
  <c r="L25" i="19"/>
  <c r="L26" i="19"/>
  <c r="L27" i="19"/>
  <c r="L28" i="19"/>
  <c r="L29" i="19"/>
  <c r="L18" i="19"/>
  <c r="M31" i="2"/>
  <c r="L22" i="2"/>
  <c r="L25" i="2"/>
  <c r="L30" i="2"/>
  <c r="L20" i="2"/>
  <c r="L26" i="2"/>
  <c r="L29" i="2"/>
  <c r="L19" i="2"/>
  <c r="L21" i="2"/>
  <c r="L27" i="2"/>
  <c r="L23" i="2"/>
  <c r="L24" i="2"/>
  <c r="L28" i="2"/>
  <c r="V20" i="2"/>
  <c r="V19" i="2"/>
  <c r="V21" i="2"/>
  <c r="V23" i="2"/>
  <c r="V22" i="2"/>
  <c r="E30" i="19"/>
  <c r="D30" i="19"/>
  <c r="E30" i="18"/>
  <c r="D30" i="18"/>
  <c r="E30" i="17"/>
  <c r="D30" i="17"/>
  <c r="E30" i="16"/>
  <c r="D30" i="16"/>
  <c r="E30" i="15"/>
  <c r="D30" i="15"/>
  <c r="E31" i="2" l="1"/>
  <c r="D31" i="2"/>
  <c r="M32" i="2"/>
</calcChain>
</file>

<file path=xl/sharedStrings.xml><?xml version="1.0" encoding="utf-8"?>
<sst xmlns="http://schemas.openxmlformats.org/spreadsheetml/2006/main" count="514" uniqueCount="95">
  <si>
    <t>Specifikace dotačního okruhu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</si>
  <si>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</si>
  <si>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</si>
  <si>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</si>
  <si>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</si>
  <si>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</si>
  <si>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</si>
  <si>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</si>
  <si>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</si>
  <si>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</si>
  <si>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</si>
  <si>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</si>
  <si>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</si>
  <si>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</si>
  <si>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</si>
  <si>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</si>
  <si>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</si>
  <si>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</si>
  <si>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</si>
  <si>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</si>
  <si>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Realizační tým</t>
  </si>
  <si>
    <t>Realizační strategie a ekonomika projektu</t>
  </si>
  <si>
    <t>Udržitelnost</t>
  </si>
  <si>
    <t>0-20</t>
  </si>
  <si>
    <t>0-30</t>
  </si>
  <si>
    <t>0-10</t>
  </si>
  <si>
    <t>zbývá</t>
  </si>
  <si>
    <r>
      <t>Dotační kategorie:</t>
    </r>
    <r>
      <rPr>
        <sz val="9.5"/>
        <rFont val="Arial"/>
        <family val="2"/>
        <charset val="238"/>
      </rPr>
      <t xml:space="preserve"> Podpora kinematografie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</si>
  <si>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</si>
  <si>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r>
      <t>Dotační okruh:</t>
    </r>
    <r>
      <rPr>
        <sz val="9.5"/>
        <color theme="1"/>
        <rFont val="Arial"/>
        <family val="2"/>
        <charset val="238"/>
      </rPr>
      <t xml:space="preserve"> Výroba českého audiovizuálního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</si>
  <si>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29. 12. 2025–29. 01. 2026</t>
    </r>
  </si>
  <si>
    <t>Výroba nízkorozpočtového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</si>
  <si>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2026-A-2-6-23</t>
    </r>
  </si>
  <si>
    <r>
      <t>Finanční alokace:</t>
    </r>
    <r>
      <rPr>
        <sz val="9.5"/>
        <rFont val="Arial"/>
        <family val="2"/>
        <charset val="238"/>
      </rPr>
      <t xml:space="preserve"> 30 000 000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</si>
  <si>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nejdříve však 3 měsíce po zahájení kinodistribuce (resp. po prvním zpřístupnění v kině vč. projekce na festivalu) na území ČR a zároveň nejpozději do 30. 6. 2029</t>
    </r>
  </si>
  <si>
    <t>1. Posílení stability producentských firem,</t>
  </si>
  <si>
    <t>2. Podpora jejich dlouhodobé spolupráce s kreativními týmy</t>
  </si>
  <si>
    <t>3. Podpora žánrové diverzity v české audiovizi</t>
  </si>
  <si>
    <t>4. Podpora debutů a projektů pro různé cílové skupiny,</t>
  </si>
  <si>
    <t>5. Podpora projektů pro lokální trh i pro mezinárodní distribuci
6. Podpora mezinárodních koprodukcí českých kinematografických děl
7. Podpora exportu českých kinematografických děl</t>
  </si>
  <si>
    <t>Podpora je určena pro celovečerní hraná kinematografická díla (ve smyslu § 2 odst. 1 písm. b) zákona o audiovizi), která jsou českými audiovizuálními díly (ve smyslu § 2 odst. 1 písm. i) zákona o audiovizi), a která splňují tyto podmínky:</t>
  </si>
  <si>
    <t>1. České kinematografické dílo se 100% podílem výrobce nebo koproducentů na financování celkových výrobních nákladů, kteří mají místo podnikání, místo trvalého pobytu nebo sídlo na území České republiky
nebo</t>
  </si>
  <si>
    <t xml:space="preserve">2. České kinematografické dílo, na jehož výrobě se koproducenti s místem podnikání, místem trvalého pobytu nebo sídlem na území České republiky, podílí společně s koproducentem nebo koproducenty, kteří mají místo podnikání, místo trvalého pobytu nebo sídlo mimo území České republiky, a přitom platí, že:
     a. U dvoustranné koprodukce musí být česká finanční účast na celkových výrobních nákladech projektu 40 % nebo vyšší
     b. U třístranné a vícestranné koprodukce musí být podíl české finanční účasti na celkových výrobních nákladech projektu 30 % nebo vyšší </t>
  </si>
  <si>
    <t>Podpora je určena pro projekty, jejichž celkový výrobní rozpočet nepřesáhne 15 mil. Kč. Zároveň má jít o projekty s možností rychlé realizace do přibližně 3 let od udělení podpory.  
Celovečerním kinematografickým dílem se pro účely Státního fondu audiovize (dále jen „Fond“) rozumí dílo se stopáží delší než 60 minut.
Rada deklaruje, že v této výzvě neurčuje specificky podporu režijních a producentských debutů.</t>
  </si>
  <si>
    <t>žadatel – komplexní dílo</t>
  </si>
  <si>
    <t>Rada – komplexní dílo</t>
  </si>
  <si>
    <t>450-2026</t>
  </si>
  <si>
    <t>Snake Catcher, s.r.o.</t>
  </si>
  <si>
    <t>Svatý oheň</t>
  </si>
  <si>
    <t>ano</t>
  </si>
  <si>
    <t>88%</t>
  </si>
  <si>
    <t>452-2026</t>
  </si>
  <si>
    <t>One Way Ticket Films s.r.o.</t>
  </si>
  <si>
    <t>ZAŽÍT CHALUPU JINAK</t>
  </si>
  <si>
    <t>79%</t>
  </si>
  <si>
    <t>469-2026</t>
  </si>
  <si>
    <t>Karolina Production s.r.o.</t>
  </si>
  <si>
    <t>JUL&amp; RO</t>
  </si>
  <si>
    <t>90%</t>
  </si>
  <si>
    <t>474-2026</t>
  </si>
  <si>
    <t>Xova Film s.r.o.</t>
  </si>
  <si>
    <t>Fuck the System</t>
  </si>
  <si>
    <t>80%</t>
  </si>
  <si>
    <t>482-2026</t>
  </si>
  <si>
    <t>Alter Vision s.r.o.</t>
  </si>
  <si>
    <t>Larva</t>
  </si>
  <si>
    <t>81%</t>
  </si>
  <si>
    <t>489-2026</t>
  </si>
  <si>
    <t>Breathless Films s.r.o.</t>
  </si>
  <si>
    <t>Upřímný film</t>
  </si>
  <si>
    <t>87%</t>
  </si>
  <si>
    <t>496-2026</t>
  </si>
  <si>
    <t>Helium Film s.r.o.</t>
  </si>
  <si>
    <t>O duševním klidu</t>
  </si>
  <si>
    <t>62%</t>
  </si>
  <si>
    <t>499-2026</t>
  </si>
  <si>
    <t>nutprodukce, s.r.o.</t>
  </si>
  <si>
    <t>Rychlý_prachy.avi</t>
  </si>
  <si>
    <t>50%</t>
  </si>
  <si>
    <t>501-2026</t>
  </si>
  <si>
    <t>MÍR Production s.r.o.</t>
  </si>
  <si>
    <t>Narozeniny</t>
  </si>
  <si>
    <t>ne</t>
  </si>
  <si>
    <t>505-2026</t>
  </si>
  <si>
    <t>Aussiger Vision</t>
  </si>
  <si>
    <t>Demona</t>
  </si>
  <si>
    <t>506-2026</t>
  </si>
  <si>
    <t>Somatic Films s.r.o.</t>
  </si>
  <si>
    <t>Warhaiku</t>
  </si>
  <si>
    <t>68%</t>
  </si>
  <si>
    <t xml:space="preserve">511-2026 </t>
  </si>
  <si>
    <t>Zamkni se!</t>
  </si>
  <si>
    <t>Projekty budou na základě Usnesení Rady KMG č. 85A/2026 hrazeny ze státní dotace 2025.</t>
  </si>
  <si>
    <t>Cíle podpory audiovize:</t>
  </si>
  <si>
    <t>maximální podíl podpory na celkových nákladech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</si>
</sst>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ADADAD"/>
      </right>
      <top/>
      <bottom style="thin">
        <color rgb="FFADADAD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64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2" fontId="3" fillId="0" borderId="16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6" fillId="0" borderId="18" xfId="0" applyFont="1" applyBorder="1" applyAlignment="1">
      <alignment horizontal="center"/>
    </xf>
    <xf numFmtId="3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49" fontId="6" fillId="0" borderId="18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2" fontId="3" fillId="0" borderId="22" xfId="0" applyNumberFormat="1" applyFont="1" applyBorder="1" applyAlignment="1">
      <alignment horizontal="left" vertical="top"/>
    </xf>
    <xf numFmtId="2" fontId="3" fillId="0" borderId="19" xfId="0" applyNumberFormat="1" applyFont="1" applyBorder="1" applyAlignment="1">
      <alignment horizontal="left" vertical="top"/>
    </xf>
    <xf numFmtId="0" fontId="6" fillId="0" borderId="20" xfId="0" applyFont="1" applyBorder="1"/>
    <xf numFmtId="3" fontId="6" fillId="0" borderId="20" xfId="0" applyNumberFormat="1" applyFont="1" applyBorder="1"/>
    <xf numFmtId="3" fontId="3" fillId="3" borderId="20" xfId="0" applyNumberFormat="1" applyFont="1" applyFill="1" applyBorder="1"/>
    <xf numFmtId="3" fontId="3" fillId="3" borderId="2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center"/>
    </xf>
    <xf numFmtId="2" fontId="3" fillId="0" borderId="18" xfId="0" applyNumberFormat="1" applyFont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2" fontId="3" fillId="2" borderId="2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" fillId="2" borderId="14" xfId="0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/>
    </xf>
    <xf numFmtId="0" fontId="6" fillId="0" borderId="20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showGridLines="0" tabSelected="1" zoomScale="80" zoomScaleNormal="80" workbookViewId="0">
      <selection activeCell="V15" sqref="V15:V18"/>
    </sheetView>
  </sheetViews>
  <sheetFormatPr defaultColWidth="9.1796875" defaultRowHeight="12.75" customHeight="1" x14ac:dyDescent="0.35"/>
  <cols>
    <col min="1" max="1" width="11.453125" style="2" customWidth="1"/>
    <col min="2" max="2" width="46.81640625" style="2" customWidth="1"/>
    <col min="3" max="3" width="43.453125" style="2" customWidth="1"/>
    <col min="4" max="4" width="15.453125" style="14" customWidth="1"/>
    <col min="5" max="5" width="15" style="14" customWidth="1"/>
    <col min="6" max="7" width="9.453125" style="2" customWidth="1"/>
    <col min="8" max="8" width="10" style="2" customWidth="1"/>
    <col min="9" max="12" width="9.453125" style="2" customWidth="1"/>
    <col min="13" max="13" width="14.453125" style="2" customWidth="1"/>
    <col min="14" max="21" width="13.453125" style="2" customWidth="1"/>
    <col min="22" max="22" width="15.6328125" style="2" customWidth="1"/>
    <col min="23" max="16384" width="9.1796875" style="2"/>
  </cols>
  <sheetData>
    <row r="1" spans="1:23" ht="38.25" customHeight="1" x14ac:dyDescent="0.35">
      <c r="A1" s="1" t="s">
        <v>31</v>
      </c>
    </row>
    <row r="2" spans="1:23" ht="15" customHeight="1" x14ac:dyDescent="0.35">
      <c r="A2" s="3" t="s">
        <v>32</v>
      </c>
      <c r="D2" s="58" t="s">
        <v>93</v>
      </c>
    </row>
    <row r="3" spans="1:23" ht="12" customHeight="1" x14ac:dyDescent="0.35">
      <c r="A3" s="3" t="s">
        <v>27</v>
      </c>
      <c r="D3" s="6" t="s">
        <v>35</v>
      </c>
    </row>
    <row r="4" spans="1:23" ht="12" customHeight="1" x14ac:dyDescent="0.35">
      <c r="A4" s="3" t="s">
        <v>29</v>
      </c>
      <c r="D4" s="2" t="s">
        <v>36</v>
      </c>
    </row>
    <row r="5" spans="1:23" ht="12" customHeight="1" x14ac:dyDescent="0.35">
      <c r="A5" s="3" t="s">
        <v>30</v>
      </c>
      <c r="D5" s="2" t="s">
        <v>37</v>
      </c>
    </row>
    <row r="6" spans="1:23" ht="12" customHeight="1" x14ac:dyDescent="0.35">
      <c r="A6" s="3" t="s">
        <v>33</v>
      </c>
      <c r="D6" s="2" t="s">
        <v>38</v>
      </c>
    </row>
    <row r="7" spans="1:23" ht="48" customHeight="1" x14ac:dyDescent="0.35">
      <c r="A7" s="52" t="s">
        <v>34</v>
      </c>
      <c r="B7" s="52"/>
      <c r="C7" s="52"/>
      <c r="D7" s="53" t="s">
        <v>39</v>
      </c>
      <c r="E7" s="53"/>
      <c r="F7" s="53"/>
      <c r="G7" s="53"/>
      <c r="H7" s="53"/>
      <c r="I7" s="53"/>
      <c r="J7" s="53"/>
      <c r="K7" s="53"/>
    </row>
    <row r="8" spans="1:23" ht="15" customHeight="1" x14ac:dyDescent="0.35">
      <c r="A8" s="3" t="s">
        <v>28</v>
      </c>
      <c r="D8" s="3" t="s">
        <v>0</v>
      </c>
      <c r="E8" s="17"/>
      <c r="F8" s="17"/>
      <c r="G8" s="17"/>
      <c r="H8" s="17"/>
      <c r="I8" s="17"/>
      <c r="J8" s="17"/>
      <c r="K8" s="17"/>
      <c r="L8" s="17"/>
      <c r="M8" s="17"/>
    </row>
    <row r="9" spans="1:23" ht="27.5" customHeight="1" x14ac:dyDescent="0.35">
      <c r="D9" s="53" t="s">
        <v>40</v>
      </c>
      <c r="E9" s="53"/>
      <c r="F9" s="53"/>
      <c r="G9" s="53"/>
      <c r="H9" s="53"/>
      <c r="I9" s="53"/>
      <c r="J9" s="53"/>
      <c r="K9" s="53"/>
      <c r="L9" s="53"/>
      <c r="M9" s="53"/>
    </row>
    <row r="10" spans="1:23" ht="38.5" customHeight="1" x14ac:dyDescent="0.35">
      <c r="D10" s="53" t="s">
        <v>41</v>
      </c>
      <c r="E10" s="53"/>
      <c r="F10" s="53"/>
      <c r="G10" s="53"/>
      <c r="H10" s="53"/>
      <c r="I10" s="53"/>
      <c r="J10" s="53"/>
      <c r="K10" s="53"/>
      <c r="L10" s="53"/>
      <c r="M10" s="53"/>
    </row>
    <row r="11" spans="1:23" ht="64.5" customHeight="1" x14ac:dyDescent="0.35">
      <c r="D11" s="53" t="s">
        <v>42</v>
      </c>
      <c r="E11" s="53"/>
      <c r="F11" s="53"/>
      <c r="G11" s="53"/>
      <c r="H11" s="53"/>
      <c r="I11" s="53"/>
      <c r="J11" s="53"/>
      <c r="K11" s="53"/>
      <c r="L11" s="53"/>
      <c r="M11" s="53"/>
    </row>
    <row r="12" spans="1:23" ht="46" customHeight="1" x14ac:dyDescent="0.35">
      <c r="A12" s="3"/>
      <c r="D12" s="54" t="s">
        <v>43</v>
      </c>
      <c r="E12" s="55"/>
      <c r="F12" s="55"/>
      <c r="G12" s="55"/>
      <c r="H12" s="55"/>
      <c r="I12" s="55"/>
      <c r="J12" s="55"/>
      <c r="K12" s="55"/>
      <c r="L12" s="55"/>
      <c r="M12" s="55"/>
    </row>
    <row r="13" spans="1:23" ht="21" customHeight="1" x14ac:dyDescent="0.25">
      <c r="A13" s="3"/>
      <c r="D13" s="35" t="s">
        <v>92</v>
      </c>
      <c r="E13" s="21"/>
      <c r="F13" s="21"/>
      <c r="G13" s="21"/>
      <c r="H13" s="21"/>
      <c r="I13" s="21"/>
      <c r="J13" s="21"/>
      <c r="K13" s="21"/>
      <c r="L13" s="21"/>
      <c r="M13" s="21"/>
    </row>
    <row r="14" spans="1:23" ht="15" customHeight="1" x14ac:dyDescent="0.35">
      <c r="A14" s="3"/>
      <c r="G14" s="3"/>
      <c r="H14" s="3"/>
      <c r="I14" s="3"/>
      <c r="M14" s="9"/>
    </row>
    <row r="15" spans="1:23" ht="15" customHeight="1" x14ac:dyDescent="0.35">
      <c r="A15" s="38" t="s">
        <v>1</v>
      </c>
      <c r="B15" s="36" t="s">
        <v>2</v>
      </c>
      <c r="C15" s="36" t="s">
        <v>3</v>
      </c>
      <c r="D15" s="36" t="s">
        <v>4</v>
      </c>
      <c r="E15" s="40" t="s">
        <v>5</v>
      </c>
      <c r="F15" s="48" t="s">
        <v>6</v>
      </c>
      <c r="G15" s="49"/>
      <c r="H15" s="49"/>
      <c r="I15" s="49"/>
      <c r="J15" s="49"/>
      <c r="K15" s="49"/>
      <c r="L15" s="36" t="s">
        <v>7</v>
      </c>
      <c r="M15" s="36" t="s">
        <v>8</v>
      </c>
      <c r="N15" s="36" t="s">
        <v>9</v>
      </c>
      <c r="O15" s="36" t="s">
        <v>10</v>
      </c>
      <c r="P15" s="36" t="s">
        <v>44</v>
      </c>
      <c r="Q15" s="36" t="s">
        <v>45</v>
      </c>
      <c r="R15" s="36" t="s">
        <v>11</v>
      </c>
      <c r="S15" s="43" t="s">
        <v>12</v>
      </c>
      <c r="T15" s="36" t="s">
        <v>13</v>
      </c>
      <c r="U15" s="36" t="s">
        <v>14</v>
      </c>
      <c r="V15" s="61" t="s">
        <v>94</v>
      </c>
      <c r="W15" s="18"/>
    </row>
    <row r="16" spans="1:23" ht="14.5" customHeight="1" x14ac:dyDescent="0.35">
      <c r="A16" s="39"/>
      <c r="B16" s="37"/>
      <c r="C16" s="37"/>
      <c r="D16" s="37"/>
      <c r="E16" s="41"/>
      <c r="F16" s="45" t="s">
        <v>15</v>
      </c>
      <c r="G16" s="46"/>
      <c r="H16" s="50" t="s">
        <v>16</v>
      </c>
      <c r="I16" s="51"/>
      <c r="J16" s="51"/>
      <c r="K16" s="51"/>
      <c r="L16" s="37"/>
      <c r="M16" s="37"/>
      <c r="N16" s="37"/>
      <c r="O16" s="37"/>
      <c r="P16" s="37"/>
      <c r="Q16" s="37"/>
      <c r="R16" s="37"/>
      <c r="S16" s="44"/>
      <c r="T16" s="37"/>
      <c r="U16" s="37"/>
      <c r="V16" s="62"/>
      <c r="W16" s="18"/>
    </row>
    <row r="17" spans="1:23" ht="78" customHeight="1" x14ac:dyDescent="0.35">
      <c r="A17" s="39"/>
      <c r="B17" s="37"/>
      <c r="C17" s="37"/>
      <c r="D17" s="37"/>
      <c r="E17" s="41"/>
      <c r="F17" s="8" t="s">
        <v>17</v>
      </c>
      <c r="G17" s="8" t="s">
        <v>18</v>
      </c>
      <c r="H17" s="8" t="s">
        <v>19</v>
      </c>
      <c r="I17" s="8" t="s">
        <v>20</v>
      </c>
      <c r="J17" s="8" t="s">
        <v>21</v>
      </c>
      <c r="K17" s="12" t="s">
        <v>22</v>
      </c>
      <c r="L17" s="42"/>
      <c r="M17" s="37"/>
      <c r="N17" s="37"/>
      <c r="O17" s="37"/>
      <c r="P17" s="37"/>
      <c r="Q17" s="37"/>
      <c r="R17" s="37"/>
      <c r="S17" s="44"/>
      <c r="T17" s="37"/>
      <c r="U17" s="37"/>
      <c r="V17" s="62"/>
      <c r="W17" s="18"/>
    </row>
    <row r="18" spans="1:23" ht="31" customHeight="1" x14ac:dyDescent="0.35">
      <c r="A18" s="39"/>
      <c r="B18" s="37"/>
      <c r="C18" s="37"/>
      <c r="D18" s="37"/>
      <c r="E18" s="41"/>
      <c r="F18" s="7" t="s">
        <v>24</v>
      </c>
      <c r="G18" s="7" t="s">
        <v>23</v>
      </c>
      <c r="H18" s="7" t="s">
        <v>25</v>
      </c>
      <c r="I18" s="7" t="s">
        <v>25</v>
      </c>
      <c r="J18" s="7" t="s">
        <v>23</v>
      </c>
      <c r="K18" s="7" t="s">
        <v>25</v>
      </c>
      <c r="L18" s="7"/>
      <c r="M18" s="47"/>
      <c r="N18" s="42"/>
      <c r="O18" s="42"/>
      <c r="P18" s="42"/>
      <c r="Q18" s="42"/>
      <c r="R18" s="42"/>
      <c r="S18" s="44"/>
      <c r="T18" s="37"/>
      <c r="U18" s="37"/>
      <c r="V18" s="63"/>
      <c r="W18" s="18"/>
    </row>
    <row r="19" spans="1:23" ht="12.75" customHeight="1" x14ac:dyDescent="0.25">
      <c r="A19" s="60" t="s">
        <v>71</v>
      </c>
      <c r="B19" s="24" t="s">
        <v>72</v>
      </c>
      <c r="C19" s="24" t="s">
        <v>73</v>
      </c>
      <c r="D19" s="25">
        <v>8430000</v>
      </c>
      <c r="E19" s="26">
        <v>3500000</v>
      </c>
      <c r="F19" s="4">
        <v>27.2</v>
      </c>
      <c r="G19" s="4">
        <v>19</v>
      </c>
      <c r="H19" s="4">
        <v>8.8000000000000007</v>
      </c>
      <c r="I19" s="4">
        <v>8.6</v>
      </c>
      <c r="J19" s="4">
        <v>18</v>
      </c>
      <c r="K19" s="4">
        <v>9</v>
      </c>
      <c r="L19" s="13">
        <f t="shared" ref="L19:L30" si="0">SUM(F19:K19)</f>
        <v>90.6</v>
      </c>
      <c r="M19" s="5">
        <v>3500000</v>
      </c>
      <c r="N19" s="31" t="s">
        <v>49</v>
      </c>
      <c r="O19" s="31" t="s">
        <v>49</v>
      </c>
      <c r="P19" s="31" t="s">
        <v>82</v>
      </c>
      <c r="Q19" s="31" t="s">
        <v>82</v>
      </c>
      <c r="R19" s="20" t="s">
        <v>74</v>
      </c>
      <c r="S19" s="33">
        <v>0.9</v>
      </c>
      <c r="T19" s="29">
        <v>46752</v>
      </c>
      <c r="U19" s="29">
        <v>47299</v>
      </c>
      <c r="V19" s="33">
        <f>M19/(0.8*D19)</f>
        <v>0.51897983392645319</v>
      </c>
      <c r="W19" s="18"/>
    </row>
    <row r="20" spans="1:23" ht="12.75" customHeight="1" x14ac:dyDescent="0.25">
      <c r="A20" s="60" t="s">
        <v>59</v>
      </c>
      <c r="B20" s="24" t="s">
        <v>60</v>
      </c>
      <c r="C20" s="24" t="s">
        <v>61</v>
      </c>
      <c r="D20" s="25">
        <v>10430500</v>
      </c>
      <c r="E20" s="26">
        <v>7000000</v>
      </c>
      <c r="F20" s="4">
        <v>26</v>
      </c>
      <c r="G20" s="4">
        <v>15.4</v>
      </c>
      <c r="H20" s="4">
        <v>9</v>
      </c>
      <c r="I20" s="4">
        <v>8.1999999999999993</v>
      </c>
      <c r="J20" s="4">
        <v>17.600000000000001</v>
      </c>
      <c r="K20" s="4">
        <v>9</v>
      </c>
      <c r="L20" s="13">
        <f t="shared" si="0"/>
        <v>85.199999999999989</v>
      </c>
      <c r="M20" s="5">
        <v>7000000</v>
      </c>
      <c r="N20" s="31" t="s">
        <v>49</v>
      </c>
      <c r="O20" s="31" t="s">
        <v>49</v>
      </c>
      <c r="P20" s="31" t="s">
        <v>82</v>
      </c>
      <c r="Q20" s="31" t="s">
        <v>82</v>
      </c>
      <c r="R20" s="20" t="s">
        <v>62</v>
      </c>
      <c r="S20" s="33">
        <v>0.9</v>
      </c>
      <c r="T20" s="29">
        <v>47299</v>
      </c>
      <c r="U20" s="29">
        <v>47299</v>
      </c>
      <c r="V20" s="33">
        <f>M20/(0.8*D20)</f>
        <v>0.83888595944585587</v>
      </c>
      <c r="W20" s="18"/>
    </row>
    <row r="21" spans="1:23" ht="12.75" customHeight="1" x14ac:dyDescent="0.25">
      <c r="A21" s="60" t="s">
        <v>75</v>
      </c>
      <c r="B21" s="24" t="s">
        <v>76</v>
      </c>
      <c r="C21" s="24" t="s">
        <v>77</v>
      </c>
      <c r="D21" s="25">
        <v>10069110</v>
      </c>
      <c r="E21" s="26">
        <v>5000000</v>
      </c>
      <c r="F21" s="4">
        <v>25.4</v>
      </c>
      <c r="G21" s="4">
        <v>17.2</v>
      </c>
      <c r="H21" s="4">
        <v>9</v>
      </c>
      <c r="I21" s="4">
        <v>9</v>
      </c>
      <c r="J21" s="4">
        <v>17</v>
      </c>
      <c r="K21" s="4">
        <v>6</v>
      </c>
      <c r="L21" s="13">
        <f t="shared" si="0"/>
        <v>83.6</v>
      </c>
      <c r="M21" s="5">
        <v>5000000</v>
      </c>
      <c r="N21" s="31" t="s">
        <v>49</v>
      </c>
      <c r="O21" s="31" t="s">
        <v>49</v>
      </c>
      <c r="P21" s="31" t="s">
        <v>82</v>
      </c>
      <c r="Q21" s="31" t="s">
        <v>82</v>
      </c>
      <c r="R21" s="20" t="s">
        <v>78</v>
      </c>
      <c r="S21" s="33">
        <v>0.9</v>
      </c>
      <c r="T21" s="29">
        <v>46722</v>
      </c>
      <c r="U21" s="29">
        <v>47299</v>
      </c>
      <c r="V21" s="33">
        <f>M21/(0.8*D21)</f>
        <v>0.62071027131494239</v>
      </c>
      <c r="W21" s="18"/>
    </row>
    <row r="22" spans="1:23" ht="12.75" customHeight="1" x14ac:dyDescent="0.25">
      <c r="A22" s="59" t="s">
        <v>46</v>
      </c>
      <c r="B22" s="24" t="s">
        <v>47</v>
      </c>
      <c r="C22" s="24" t="s">
        <v>48</v>
      </c>
      <c r="D22" s="25">
        <v>8520500</v>
      </c>
      <c r="E22" s="26">
        <v>7500000</v>
      </c>
      <c r="F22" s="4">
        <v>26</v>
      </c>
      <c r="G22" s="4">
        <v>16</v>
      </c>
      <c r="H22" s="4">
        <v>7</v>
      </c>
      <c r="I22" s="4">
        <v>8.1999999999999993</v>
      </c>
      <c r="J22" s="4">
        <v>17</v>
      </c>
      <c r="K22" s="4">
        <v>8</v>
      </c>
      <c r="L22" s="13">
        <f t="shared" si="0"/>
        <v>82.2</v>
      </c>
      <c r="M22" s="5">
        <v>7500000</v>
      </c>
      <c r="N22" s="32" t="s">
        <v>49</v>
      </c>
      <c r="O22" s="32" t="s">
        <v>49</v>
      </c>
      <c r="P22" s="32" t="s">
        <v>82</v>
      </c>
      <c r="Q22" s="32" t="s">
        <v>82</v>
      </c>
      <c r="R22" s="20" t="s">
        <v>50</v>
      </c>
      <c r="S22" s="33">
        <v>0.9</v>
      </c>
      <c r="T22" s="28">
        <v>47270</v>
      </c>
      <c r="U22" s="29">
        <v>47299</v>
      </c>
      <c r="V22" s="33">
        <f>M22/(0.8*D22)</f>
        <v>1.1002875418109266</v>
      </c>
      <c r="W22" s="18"/>
    </row>
    <row r="23" spans="1:23" ht="12.75" customHeight="1" x14ac:dyDescent="0.25">
      <c r="A23" s="60" t="s">
        <v>83</v>
      </c>
      <c r="B23" s="24" t="s">
        <v>84</v>
      </c>
      <c r="C23" s="24" t="s">
        <v>85</v>
      </c>
      <c r="D23" s="25">
        <v>15000000</v>
      </c>
      <c r="E23" s="26">
        <v>7000000</v>
      </c>
      <c r="F23" s="4">
        <v>24</v>
      </c>
      <c r="G23" s="4">
        <v>17</v>
      </c>
      <c r="H23" s="4">
        <v>7.8</v>
      </c>
      <c r="I23" s="4">
        <v>7.8</v>
      </c>
      <c r="J23" s="4">
        <v>17</v>
      </c>
      <c r="K23" s="4">
        <v>8</v>
      </c>
      <c r="L23" s="13">
        <f t="shared" si="0"/>
        <v>81.599999999999994</v>
      </c>
      <c r="M23" s="5">
        <v>7000000</v>
      </c>
      <c r="N23" s="15" t="s">
        <v>49</v>
      </c>
      <c r="O23" s="15" t="s">
        <v>49</v>
      </c>
      <c r="P23" s="15" t="s">
        <v>82</v>
      </c>
      <c r="Q23" s="15" t="s">
        <v>82</v>
      </c>
      <c r="R23" s="20" t="s">
        <v>62</v>
      </c>
      <c r="S23" s="33">
        <v>0.9</v>
      </c>
      <c r="T23" s="29">
        <v>47299</v>
      </c>
      <c r="U23" s="29">
        <v>47299</v>
      </c>
      <c r="V23" s="33">
        <f>M23/(0.8*D23)</f>
        <v>0.58333333333333337</v>
      </c>
      <c r="W23" s="18"/>
    </row>
    <row r="24" spans="1:23" ht="12.75" customHeight="1" x14ac:dyDescent="0.25">
      <c r="A24" s="60" t="s">
        <v>86</v>
      </c>
      <c r="B24" s="24" t="s">
        <v>87</v>
      </c>
      <c r="C24" s="24" t="s">
        <v>88</v>
      </c>
      <c r="D24" s="25">
        <v>9310000</v>
      </c>
      <c r="E24" s="26">
        <v>3000000</v>
      </c>
      <c r="F24" s="4">
        <v>24.4</v>
      </c>
      <c r="G24" s="4">
        <v>12</v>
      </c>
      <c r="H24" s="4">
        <v>8</v>
      </c>
      <c r="I24" s="4">
        <v>8.1999999999999993</v>
      </c>
      <c r="J24" s="4">
        <v>15</v>
      </c>
      <c r="K24" s="4">
        <v>9</v>
      </c>
      <c r="L24" s="13">
        <f t="shared" si="0"/>
        <v>76.599999999999994</v>
      </c>
      <c r="M24" s="5"/>
      <c r="N24" s="15" t="s">
        <v>49</v>
      </c>
      <c r="O24" s="19"/>
      <c r="P24" s="15" t="s">
        <v>49</v>
      </c>
      <c r="Q24" s="20"/>
      <c r="R24" s="20" t="s">
        <v>89</v>
      </c>
      <c r="S24" s="10"/>
      <c r="T24" s="29">
        <v>47118</v>
      </c>
      <c r="U24" s="11"/>
      <c r="V24" s="33"/>
      <c r="W24" s="18"/>
    </row>
    <row r="25" spans="1:23" ht="12.75" customHeight="1" x14ac:dyDescent="0.25">
      <c r="A25" s="60" t="s">
        <v>51</v>
      </c>
      <c r="B25" s="24" t="s">
        <v>52</v>
      </c>
      <c r="C25" s="24" t="s">
        <v>53</v>
      </c>
      <c r="D25" s="25">
        <v>14398053</v>
      </c>
      <c r="E25" s="26">
        <v>10600000</v>
      </c>
      <c r="F25" s="4">
        <v>22.2</v>
      </c>
      <c r="G25" s="4">
        <v>16.8</v>
      </c>
      <c r="H25" s="4">
        <v>7</v>
      </c>
      <c r="I25" s="4">
        <v>9</v>
      </c>
      <c r="J25" s="4">
        <v>13.2</v>
      </c>
      <c r="K25" s="4">
        <v>8</v>
      </c>
      <c r="L25" s="13">
        <f t="shared" si="0"/>
        <v>76.2</v>
      </c>
      <c r="M25" s="5"/>
      <c r="N25" s="32" t="s">
        <v>49</v>
      </c>
      <c r="O25" s="19"/>
      <c r="P25" s="32" t="s">
        <v>82</v>
      </c>
      <c r="Q25" s="20"/>
      <c r="R25" s="20" t="s">
        <v>54</v>
      </c>
      <c r="S25" s="10"/>
      <c r="T25" s="29">
        <v>47253</v>
      </c>
      <c r="U25" s="11"/>
      <c r="V25" s="33"/>
      <c r="W25" s="18"/>
    </row>
    <row r="26" spans="1:23" ht="12.75" customHeight="1" x14ac:dyDescent="0.25">
      <c r="A26" s="60" t="s">
        <v>63</v>
      </c>
      <c r="B26" s="24" t="s">
        <v>64</v>
      </c>
      <c r="C26" s="24" t="s">
        <v>65</v>
      </c>
      <c r="D26" s="25">
        <v>3830000</v>
      </c>
      <c r="E26" s="26">
        <v>2000000</v>
      </c>
      <c r="F26" s="4">
        <v>21.2</v>
      </c>
      <c r="G26" s="4">
        <v>16.600000000000001</v>
      </c>
      <c r="H26" s="4">
        <v>7</v>
      </c>
      <c r="I26" s="4">
        <v>7</v>
      </c>
      <c r="J26" s="4">
        <v>14</v>
      </c>
      <c r="K26" s="4">
        <v>8</v>
      </c>
      <c r="L26" s="13">
        <f t="shared" si="0"/>
        <v>73.8</v>
      </c>
      <c r="M26" s="5"/>
      <c r="N26" s="15" t="s">
        <v>49</v>
      </c>
      <c r="O26" s="19"/>
      <c r="P26" s="15" t="s">
        <v>82</v>
      </c>
      <c r="Q26" s="20"/>
      <c r="R26" s="20" t="s">
        <v>66</v>
      </c>
      <c r="S26" s="10"/>
      <c r="T26" s="29">
        <v>46752</v>
      </c>
      <c r="U26" s="11"/>
      <c r="V26" s="33"/>
      <c r="W26" s="18"/>
    </row>
    <row r="27" spans="1:23" ht="12.75" customHeight="1" x14ac:dyDescent="0.25">
      <c r="A27" s="60" t="s">
        <v>79</v>
      </c>
      <c r="B27" s="24" t="s">
        <v>80</v>
      </c>
      <c r="C27" s="24" t="s">
        <v>81</v>
      </c>
      <c r="D27" s="25">
        <v>14880000</v>
      </c>
      <c r="E27" s="26">
        <v>7440000</v>
      </c>
      <c r="F27" s="4">
        <v>18.399999999999999</v>
      </c>
      <c r="G27" s="4">
        <v>16.399999999999999</v>
      </c>
      <c r="H27" s="4">
        <v>6.8</v>
      </c>
      <c r="I27" s="4">
        <v>8.1999999999999993</v>
      </c>
      <c r="J27" s="4">
        <v>13</v>
      </c>
      <c r="K27" s="4">
        <v>7</v>
      </c>
      <c r="L27" s="13">
        <f t="shared" si="0"/>
        <v>69.8</v>
      </c>
      <c r="M27" s="5"/>
      <c r="N27" s="15" t="s">
        <v>82</v>
      </c>
      <c r="O27" s="19"/>
      <c r="P27" s="15" t="s">
        <v>82</v>
      </c>
      <c r="Q27" s="20"/>
      <c r="R27" s="20" t="s">
        <v>78</v>
      </c>
      <c r="S27" s="10"/>
      <c r="T27" s="29">
        <v>47268</v>
      </c>
      <c r="U27" s="11"/>
      <c r="V27" s="33"/>
      <c r="W27" s="18"/>
    </row>
    <row r="28" spans="1:23" ht="12.75" customHeight="1" x14ac:dyDescent="0.25">
      <c r="A28" s="60" t="s">
        <v>90</v>
      </c>
      <c r="B28" s="24" t="s">
        <v>80</v>
      </c>
      <c r="C28" s="24" t="s">
        <v>91</v>
      </c>
      <c r="D28" s="25">
        <v>9238124</v>
      </c>
      <c r="E28" s="26">
        <v>4619062</v>
      </c>
      <c r="F28" s="34">
        <v>17.600000000000001</v>
      </c>
      <c r="G28" s="34">
        <v>12</v>
      </c>
      <c r="H28" s="34">
        <v>7.6</v>
      </c>
      <c r="I28" s="34">
        <v>7.8</v>
      </c>
      <c r="J28" s="34">
        <v>14</v>
      </c>
      <c r="K28" s="34">
        <v>8</v>
      </c>
      <c r="L28" s="13">
        <f t="shared" si="0"/>
        <v>67</v>
      </c>
      <c r="M28" s="5"/>
      <c r="N28" s="15" t="s">
        <v>49</v>
      </c>
      <c r="O28" s="19"/>
      <c r="P28" s="15" t="s">
        <v>82</v>
      </c>
      <c r="Q28" s="20"/>
      <c r="R28" s="20" t="s">
        <v>78</v>
      </c>
      <c r="S28" s="10"/>
      <c r="T28" s="29">
        <v>47268</v>
      </c>
      <c r="U28" s="11"/>
      <c r="V28" s="33"/>
      <c r="W28" s="18"/>
    </row>
    <row r="29" spans="1:23" ht="12.75" customHeight="1" x14ac:dyDescent="0.25">
      <c r="A29" s="60" t="s">
        <v>67</v>
      </c>
      <c r="B29" s="24" t="s">
        <v>68</v>
      </c>
      <c r="C29" s="24" t="s">
        <v>69</v>
      </c>
      <c r="D29" s="25">
        <v>10200000</v>
      </c>
      <c r="E29" s="26">
        <v>7000000</v>
      </c>
      <c r="F29" s="23">
        <v>14.6</v>
      </c>
      <c r="G29" s="23">
        <v>15</v>
      </c>
      <c r="H29" s="23">
        <v>8</v>
      </c>
      <c r="I29" s="23">
        <v>6.8</v>
      </c>
      <c r="J29" s="23">
        <v>13.8</v>
      </c>
      <c r="K29" s="23">
        <v>8</v>
      </c>
      <c r="L29" s="13">
        <f t="shared" si="0"/>
        <v>66.2</v>
      </c>
      <c r="M29" s="5"/>
      <c r="N29" s="15" t="s">
        <v>49</v>
      </c>
      <c r="O29" s="19"/>
      <c r="P29" s="15" t="s">
        <v>82</v>
      </c>
      <c r="Q29" s="20"/>
      <c r="R29" s="20" t="s">
        <v>70</v>
      </c>
      <c r="S29" s="10"/>
      <c r="T29" s="29">
        <v>47299</v>
      </c>
      <c r="U29" s="11"/>
      <c r="V29" s="33"/>
      <c r="W29" s="18"/>
    </row>
    <row r="30" spans="1:23" ht="12.75" customHeight="1" x14ac:dyDescent="0.25">
      <c r="A30" s="60" t="s">
        <v>55</v>
      </c>
      <c r="B30" s="24" t="s">
        <v>56</v>
      </c>
      <c r="C30" s="24" t="s">
        <v>57</v>
      </c>
      <c r="D30" s="25">
        <v>5993239</v>
      </c>
      <c r="E30" s="27">
        <v>5393915</v>
      </c>
      <c r="F30" s="30">
        <v>1</v>
      </c>
      <c r="G30" s="30">
        <v>1</v>
      </c>
      <c r="H30" s="30">
        <v>1</v>
      </c>
      <c r="I30" s="30">
        <v>1</v>
      </c>
      <c r="J30" s="30">
        <v>1</v>
      </c>
      <c r="K30" s="30">
        <v>6</v>
      </c>
      <c r="L30" s="22">
        <f t="shared" si="0"/>
        <v>11</v>
      </c>
      <c r="M30" s="5"/>
      <c r="N30" s="32" t="s">
        <v>49</v>
      </c>
      <c r="O30" s="19"/>
      <c r="P30" s="32" t="s">
        <v>82</v>
      </c>
      <c r="Q30" s="20"/>
      <c r="R30" s="20" t="s">
        <v>58</v>
      </c>
      <c r="S30" s="10"/>
      <c r="T30" s="29">
        <v>46752</v>
      </c>
      <c r="U30" s="10"/>
      <c r="V30" s="33"/>
      <c r="W30" s="18"/>
    </row>
    <row r="31" spans="1:23" ht="12.75" customHeight="1" x14ac:dyDescent="0.35">
      <c r="D31" s="16">
        <f>SUM(D19:D30)</f>
        <v>120299526</v>
      </c>
      <c r="E31" s="16">
        <f>SUM(E19:E30)</f>
        <v>70052977</v>
      </c>
      <c r="M31" s="16">
        <f>SUM(M19:M30)</f>
        <v>30000000</v>
      </c>
    </row>
    <row r="32" spans="1:23" ht="12.75" customHeight="1" x14ac:dyDescent="0.35">
      <c r="L32" s="2" t="s">
        <v>26</v>
      </c>
      <c r="M32" s="16">
        <f>30000000-M31</f>
        <v>0</v>
      </c>
    </row>
  </sheetData>
  <sortState xmlns:xlrd2="http://schemas.microsoft.com/office/spreadsheetml/2017/richdata2" ref="A19:W30">
    <sortCondition descending="1" ref="W19:W30"/>
  </sortState>
  <mergeCells count="25">
    <mergeCell ref="Q15:Q18"/>
    <mergeCell ref="P15:P18"/>
    <mergeCell ref="L15:L17"/>
    <mergeCell ref="A7:C7"/>
    <mergeCell ref="D10:M10"/>
    <mergeCell ref="D9:M9"/>
    <mergeCell ref="D11:M11"/>
    <mergeCell ref="D12:M12"/>
    <mergeCell ref="D7:K7"/>
    <mergeCell ref="V15:V18"/>
    <mergeCell ref="T15:T18"/>
    <mergeCell ref="U15:U18"/>
    <mergeCell ref="A15:A18"/>
    <mergeCell ref="B15:B18"/>
    <mergeCell ref="C15:C18"/>
    <mergeCell ref="D15:D18"/>
    <mergeCell ref="E15:E18"/>
    <mergeCell ref="N15:N18"/>
    <mergeCell ref="O15:O18"/>
    <mergeCell ref="R15:R18"/>
    <mergeCell ref="S15:S18"/>
    <mergeCell ref="F16:G16"/>
    <mergeCell ref="M15:M18"/>
    <mergeCell ref="F15:K15"/>
    <mergeCell ref="H16:K16"/>
  </mergeCells>
  <dataValidations count="6">
    <dataValidation type="decimal" operator="lessThanOrEqual" allowBlank="1" showInputMessage="1" showErrorMessage="1" error="max. 10" sqref="K19:K29" xr:uid="{93EB06FA-848B-448D-BA22-0BE8B306F73E}">
      <formula1>10</formula1>
    </dataValidation>
    <dataValidation type="decimal" operator="lessThanOrEqual" allowBlank="1" showInputMessage="1" showErrorMessage="1" error="max. 10" sqref="J19:J29" xr:uid="{4F2E3746-C764-4D13-932C-4F2B27B8B673}">
      <formula1>20</formula1>
    </dataValidation>
    <dataValidation type="decimal" operator="lessThanOrEqual" allowBlank="1" showInputMessage="1" showErrorMessage="1" error="max. 5" sqref="I19:I29" xr:uid="{63538000-1B89-4E57-BC22-9F2574F3FA8F}">
      <formula1>10</formula1>
    </dataValidation>
    <dataValidation type="decimal" operator="lessThanOrEqual" allowBlank="1" showInputMessage="1" showErrorMessage="1" error="max. 15" sqref="G19:G29" xr:uid="{893B05E4-6204-4488-9167-9063CF94B959}">
      <formula1>20</formula1>
    </dataValidation>
    <dataValidation type="decimal" operator="lessThanOrEqual" allowBlank="1" showInputMessage="1" showErrorMessage="1" error="max. 40" sqref="F19:F29" xr:uid="{F2D5704C-2C1B-458C-B50D-2AAE4D49D8C3}">
      <formula1>30</formula1>
    </dataValidation>
    <dataValidation type="decimal" operator="lessThanOrEqual" allowBlank="1" showInputMessage="1" showErrorMessage="1" error="max. 15" sqref="H19:H29" xr:uid="{0BF8CDA1-EC47-42DE-8F8E-5F65CE6F1CCB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3D2EC-9CE7-48D4-9193-8BCED65EB319}">
  <dimension ref="A1:M31"/>
  <sheetViews>
    <sheetView showGridLines="0" zoomScale="80" zoomScaleNormal="80" workbookViewId="0"/>
  </sheetViews>
  <sheetFormatPr defaultColWidth="9.1796875" defaultRowHeight="12" x14ac:dyDescent="0.35"/>
  <cols>
    <col min="1" max="1" width="11.453125" style="2" customWidth="1"/>
    <col min="2" max="2" width="46.81640625" style="2" customWidth="1"/>
    <col min="3" max="3" width="43.453125" style="2" customWidth="1"/>
    <col min="4" max="4" width="15.453125" style="14" customWidth="1"/>
    <col min="5" max="5" width="15" style="14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3" ht="38.25" customHeight="1" x14ac:dyDescent="0.35">
      <c r="A1" s="1" t="s">
        <v>31</v>
      </c>
    </row>
    <row r="2" spans="1:13" ht="15" customHeight="1" x14ac:dyDescent="0.35">
      <c r="A2" s="3" t="s">
        <v>32</v>
      </c>
      <c r="D2" s="58" t="s">
        <v>93</v>
      </c>
    </row>
    <row r="3" spans="1:13" ht="12" customHeight="1" x14ac:dyDescent="0.35">
      <c r="A3" s="3" t="s">
        <v>27</v>
      </c>
      <c r="D3" s="6" t="s">
        <v>35</v>
      </c>
    </row>
    <row r="4" spans="1:13" ht="12" customHeight="1" x14ac:dyDescent="0.35">
      <c r="A4" s="3" t="s">
        <v>29</v>
      </c>
      <c r="D4" s="2" t="s">
        <v>36</v>
      </c>
    </row>
    <row r="5" spans="1:13" ht="12" customHeight="1" x14ac:dyDescent="0.35">
      <c r="A5" s="3" t="s">
        <v>30</v>
      </c>
      <c r="D5" s="2" t="s">
        <v>37</v>
      </c>
    </row>
    <row r="6" spans="1:13" ht="12" customHeight="1" x14ac:dyDescent="0.35">
      <c r="A6" s="3" t="s">
        <v>33</v>
      </c>
      <c r="D6" s="2" t="s">
        <v>38</v>
      </c>
    </row>
    <row r="7" spans="1:13" ht="35.5" customHeight="1" x14ac:dyDescent="0.35">
      <c r="A7" s="52" t="s">
        <v>34</v>
      </c>
      <c r="B7" s="52"/>
      <c r="C7" s="52"/>
      <c r="D7" s="53" t="s">
        <v>39</v>
      </c>
      <c r="E7" s="53"/>
      <c r="F7" s="53"/>
      <c r="G7" s="53"/>
      <c r="H7" s="53"/>
      <c r="I7" s="53"/>
      <c r="J7" s="53"/>
      <c r="K7" s="53"/>
    </row>
    <row r="8" spans="1:13" ht="15" customHeight="1" x14ac:dyDescent="0.35">
      <c r="A8" s="3" t="s">
        <v>28</v>
      </c>
      <c r="D8" s="3" t="s">
        <v>0</v>
      </c>
      <c r="E8" s="17"/>
      <c r="F8" s="17"/>
      <c r="G8" s="17"/>
      <c r="H8" s="17"/>
      <c r="I8" s="17"/>
      <c r="J8" s="17"/>
      <c r="K8" s="17"/>
      <c r="L8" s="17"/>
    </row>
    <row r="9" spans="1:13" ht="27.5" customHeight="1" x14ac:dyDescent="0.35">
      <c r="D9" s="53" t="s">
        <v>40</v>
      </c>
      <c r="E9" s="53"/>
      <c r="F9" s="53"/>
      <c r="G9" s="53"/>
      <c r="H9" s="53"/>
      <c r="I9" s="53"/>
      <c r="J9" s="53"/>
      <c r="K9" s="53"/>
      <c r="L9" s="53"/>
    </row>
    <row r="10" spans="1:13" ht="38.5" customHeight="1" x14ac:dyDescent="0.35">
      <c r="D10" s="53" t="s">
        <v>41</v>
      </c>
      <c r="E10" s="53"/>
      <c r="F10" s="53"/>
      <c r="G10" s="53"/>
      <c r="H10" s="53"/>
      <c r="I10" s="53"/>
      <c r="J10" s="53"/>
      <c r="K10" s="53"/>
      <c r="L10" s="53"/>
    </row>
    <row r="11" spans="1:13" ht="70.5" customHeight="1" x14ac:dyDescent="0.35">
      <c r="D11" s="53" t="s">
        <v>42</v>
      </c>
      <c r="E11" s="53"/>
      <c r="F11" s="53"/>
      <c r="G11" s="53"/>
      <c r="H11" s="53"/>
      <c r="I11" s="53"/>
      <c r="J11" s="53"/>
      <c r="K11" s="53"/>
      <c r="L11" s="53"/>
    </row>
    <row r="12" spans="1:13" ht="46" customHeight="1" x14ac:dyDescent="0.35">
      <c r="A12" s="3"/>
      <c r="D12" s="54" t="s">
        <v>43</v>
      </c>
      <c r="E12" s="55"/>
      <c r="F12" s="55"/>
      <c r="G12" s="55"/>
      <c r="H12" s="55"/>
      <c r="I12" s="55"/>
      <c r="J12" s="55"/>
      <c r="K12" s="55"/>
      <c r="L12" s="55"/>
    </row>
    <row r="13" spans="1:13" ht="15" customHeight="1" x14ac:dyDescent="0.35">
      <c r="A13" s="3"/>
      <c r="G13" s="3"/>
      <c r="H13" s="3"/>
      <c r="I13" s="3"/>
    </row>
    <row r="14" spans="1:13" ht="15" customHeight="1" x14ac:dyDescent="0.35">
      <c r="A14" s="38" t="s">
        <v>1</v>
      </c>
      <c r="B14" s="36" t="s">
        <v>2</v>
      </c>
      <c r="C14" s="36" t="s">
        <v>3</v>
      </c>
      <c r="D14" s="36" t="s">
        <v>4</v>
      </c>
      <c r="E14" s="40" t="s">
        <v>5</v>
      </c>
      <c r="F14" s="48" t="s">
        <v>6</v>
      </c>
      <c r="G14" s="49"/>
      <c r="H14" s="49"/>
      <c r="I14" s="49"/>
      <c r="J14" s="49"/>
      <c r="K14" s="49"/>
      <c r="L14" s="36" t="s">
        <v>7</v>
      </c>
      <c r="M14" s="18"/>
    </row>
    <row r="15" spans="1:13" ht="14.5" customHeight="1" x14ac:dyDescent="0.35">
      <c r="A15" s="39"/>
      <c r="B15" s="37"/>
      <c r="C15" s="37"/>
      <c r="D15" s="37"/>
      <c r="E15" s="41"/>
      <c r="F15" s="45" t="s">
        <v>15</v>
      </c>
      <c r="G15" s="46"/>
      <c r="H15" s="50" t="s">
        <v>16</v>
      </c>
      <c r="I15" s="51"/>
      <c r="J15" s="51"/>
      <c r="K15" s="51"/>
      <c r="L15" s="37"/>
      <c r="M15" s="18"/>
    </row>
    <row r="16" spans="1:13" ht="78" customHeight="1" x14ac:dyDescent="0.35">
      <c r="A16" s="39"/>
      <c r="B16" s="37"/>
      <c r="C16" s="37"/>
      <c r="D16" s="37"/>
      <c r="E16" s="41"/>
      <c r="F16" s="8" t="s">
        <v>17</v>
      </c>
      <c r="G16" s="8" t="s">
        <v>18</v>
      </c>
      <c r="H16" s="8" t="s">
        <v>19</v>
      </c>
      <c r="I16" s="8" t="s">
        <v>20</v>
      </c>
      <c r="J16" s="8" t="s">
        <v>21</v>
      </c>
      <c r="K16" s="12" t="s">
        <v>22</v>
      </c>
      <c r="L16" s="42"/>
      <c r="M16" s="18"/>
    </row>
    <row r="17" spans="1:13" ht="31" customHeight="1" x14ac:dyDescent="0.35">
      <c r="A17" s="56"/>
      <c r="B17" s="42"/>
      <c r="C17" s="47"/>
      <c r="D17" s="47"/>
      <c r="E17" s="57"/>
      <c r="F17" s="7" t="s">
        <v>24</v>
      </c>
      <c r="G17" s="7" t="s">
        <v>23</v>
      </c>
      <c r="H17" s="7" t="s">
        <v>25</v>
      </c>
      <c r="I17" s="7" t="s">
        <v>25</v>
      </c>
      <c r="J17" s="7" t="s">
        <v>23</v>
      </c>
      <c r="K17" s="7" t="s">
        <v>25</v>
      </c>
      <c r="L17" s="7"/>
      <c r="M17" s="18"/>
    </row>
    <row r="18" spans="1:13" ht="12.75" customHeight="1" x14ac:dyDescent="0.25">
      <c r="A18" s="59" t="s">
        <v>46</v>
      </c>
      <c r="B18" s="24" t="s">
        <v>47</v>
      </c>
      <c r="C18" s="24" t="s">
        <v>48</v>
      </c>
      <c r="D18" s="25">
        <v>8520500</v>
      </c>
      <c r="E18" s="26">
        <v>7500000</v>
      </c>
      <c r="F18" s="4">
        <v>26</v>
      </c>
      <c r="G18" s="4">
        <v>17</v>
      </c>
      <c r="H18" s="4">
        <v>7</v>
      </c>
      <c r="I18" s="4">
        <v>8</v>
      </c>
      <c r="J18" s="4">
        <v>17</v>
      </c>
      <c r="K18" s="4">
        <v>8</v>
      </c>
      <c r="L18" s="13">
        <f>SUM(F18:K18)</f>
        <v>83</v>
      </c>
      <c r="M18" s="18"/>
    </row>
    <row r="19" spans="1:13" ht="12.75" customHeight="1" x14ac:dyDescent="0.25">
      <c r="A19" s="60" t="s">
        <v>51</v>
      </c>
      <c r="B19" s="24" t="s">
        <v>52</v>
      </c>
      <c r="C19" s="24" t="s">
        <v>53</v>
      </c>
      <c r="D19" s="25">
        <v>14398053</v>
      </c>
      <c r="E19" s="26">
        <v>10600000</v>
      </c>
      <c r="F19" s="4">
        <v>21</v>
      </c>
      <c r="G19" s="4">
        <v>16</v>
      </c>
      <c r="H19" s="4">
        <v>7</v>
      </c>
      <c r="I19" s="4">
        <v>9</v>
      </c>
      <c r="J19" s="4">
        <v>13</v>
      </c>
      <c r="K19" s="4">
        <v>8</v>
      </c>
      <c r="L19" s="13">
        <f t="shared" ref="L19:L29" si="0">SUM(F19:K19)</f>
        <v>74</v>
      </c>
      <c r="M19" s="18"/>
    </row>
    <row r="20" spans="1:13" ht="12.75" customHeight="1" x14ac:dyDescent="0.25">
      <c r="A20" s="60" t="s">
        <v>55</v>
      </c>
      <c r="B20" s="24" t="s">
        <v>56</v>
      </c>
      <c r="C20" s="24" t="s">
        <v>57</v>
      </c>
      <c r="D20" s="25">
        <v>5993239</v>
      </c>
      <c r="E20" s="26">
        <v>5393915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6</v>
      </c>
      <c r="L20" s="13">
        <f t="shared" si="0"/>
        <v>11</v>
      </c>
      <c r="M20" s="18"/>
    </row>
    <row r="21" spans="1:13" ht="12.75" customHeight="1" x14ac:dyDescent="0.25">
      <c r="A21" s="60" t="s">
        <v>59</v>
      </c>
      <c r="B21" s="24" t="s">
        <v>60</v>
      </c>
      <c r="C21" s="24" t="s">
        <v>61</v>
      </c>
      <c r="D21" s="25">
        <v>10430500</v>
      </c>
      <c r="E21" s="26">
        <v>7000000</v>
      </c>
      <c r="F21" s="4">
        <v>26</v>
      </c>
      <c r="G21" s="4">
        <v>16</v>
      </c>
      <c r="H21" s="4">
        <v>9</v>
      </c>
      <c r="I21" s="4">
        <v>8</v>
      </c>
      <c r="J21" s="4">
        <v>18</v>
      </c>
      <c r="K21" s="4">
        <v>9</v>
      </c>
      <c r="L21" s="13">
        <f t="shared" si="0"/>
        <v>86</v>
      </c>
      <c r="M21" s="18"/>
    </row>
    <row r="22" spans="1:13" ht="12.75" customHeight="1" x14ac:dyDescent="0.25">
      <c r="A22" s="60" t="s">
        <v>63</v>
      </c>
      <c r="B22" s="24" t="s">
        <v>64</v>
      </c>
      <c r="C22" s="24" t="s">
        <v>65</v>
      </c>
      <c r="D22" s="25">
        <v>3830000</v>
      </c>
      <c r="E22" s="26">
        <v>2000000</v>
      </c>
      <c r="F22" s="4">
        <v>21</v>
      </c>
      <c r="G22" s="4">
        <v>17</v>
      </c>
      <c r="H22" s="4">
        <v>7</v>
      </c>
      <c r="I22" s="4">
        <v>7</v>
      </c>
      <c r="J22" s="4">
        <v>14</v>
      </c>
      <c r="K22" s="4">
        <v>8</v>
      </c>
      <c r="L22" s="13">
        <f t="shared" si="0"/>
        <v>74</v>
      </c>
      <c r="M22" s="18"/>
    </row>
    <row r="23" spans="1:13" ht="12.75" customHeight="1" x14ac:dyDescent="0.25">
      <c r="A23" s="60" t="s">
        <v>67</v>
      </c>
      <c r="B23" s="24" t="s">
        <v>68</v>
      </c>
      <c r="C23" s="24" t="s">
        <v>69</v>
      </c>
      <c r="D23" s="25">
        <v>10200000</v>
      </c>
      <c r="E23" s="26">
        <v>7000000</v>
      </c>
      <c r="F23" s="4">
        <v>15</v>
      </c>
      <c r="G23" s="4">
        <v>15</v>
      </c>
      <c r="H23" s="4">
        <v>8</v>
      </c>
      <c r="I23" s="4">
        <v>7</v>
      </c>
      <c r="J23" s="4">
        <v>14</v>
      </c>
      <c r="K23" s="4">
        <v>8</v>
      </c>
      <c r="L23" s="13">
        <f t="shared" si="0"/>
        <v>67</v>
      </c>
      <c r="M23" s="18"/>
    </row>
    <row r="24" spans="1:13" ht="12.75" customHeight="1" x14ac:dyDescent="0.25">
      <c r="A24" s="60" t="s">
        <v>71</v>
      </c>
      <c r="B24" s="24" t="s">
        <v>72</v>
      </c>
      <c r="C24" s="24" t="s">
        <v>73</v>
      </c>
      <c r="D24" s="25">
        <v>8430000</v>
      </c>
      <c r="E24" s="26">
        <v>3500000</v>
      </c>
      <c r="F24" s="4">
        <v>27</v>
      </c>
      <c r="G24" s="4">
        <v>19</v>
      </c>
      <c r="H24" s="4">
        <v>9</v>
      </c>
      <c r="I24" s="4">
        <v>9</v>
      </c>
      <c r="J24" s="4">
        <v>18</v>
      </c>
      <c r="K24" s="4">
        <v>9</v>
      </c>
      <c r="L24" s="13">
        <f t="shared" si="0"/>
        <v>91</v>
      </c>
      <c r="M24" s="18"/>
    </row>
    <row r="25" spans="1:13" ht="12.75" customHeight="1" x14ac:dyDescent="0.25">
      <c r="A25" s="60" t="s">
        <v>75</v>
      </c>
      <c r="B25" s="24" t="s">
        <v>76</v>
      </c>
      <c r="C25" s="24" t="s">
        <v>77</v>
      </c>
      <c r="D25" s="25">
        <v>10069110</v>
      </c>
      <c r="E25" s="26">
        <v>5000000</v>
      </c>
      <c r="F25" s="4">
        <v>26</v>
      </c>
      <c r="G25" s="4">
        <v>18</v>
      </c>
      <c r="H25" s="4">
        <v>9</v>
      </c>
      <c r="I25" s="4">
        <v>9</v>
      </c>
      <c r="J25" s="4">
        <v>17</v>
      </c>
      <c r="K25" s="4">
        <v>6</v>
      </c>
      <c r="L25" s="13">
        <f t="shared" si="0"/>
        <v>85</v>
      </c>
      <c r="M25" s="18"/>
    </row>
    <row r="26" spans="1:13" ht="12.75" customHeight="1" x14ac:dyDescent="0.25">
      <c r="A26" s="60" t="s">
        <v>79</v>
      </c>
      <c r="B26" s="24" t="s">
        <v>80</v>
      </c>
      <c r="C26" s="24" t="s">
        <v>81</v>
      </c>
      <c r="D26" s="25">
        <v>14880000</v>
      </c>
      <c r="E26" s="26">
        <v>7440000</v>
      </c>
      <c r="F26" s="4">
        <v>18</v>
      </c>
      <c r="G26" s="4">
        <v>16</v>
      </c>
      <c r="H26" s="4">
        <v>7</v>
      </c>
      <c r="I26" s="4">
        <v>8</v>
      </c>
      <c r="J26" s="4">
        <v>13</v>
      </c>
      <c r="K26" s="4">
        <v>7</v>
      </c>
      <c r="L26" s="13">
        <f t="shared" si="0"/>
        <v>69</v>
      </c>
      <c r="M26" s="18"/>
    </row>
    <row r="27" spans="1:13" ht="12.75" customHeight="1" x14ac:dyDescent="0.25">
      <c r="A27" s="60" t="s">
        <v>83</v>
      </c>
      <c r="B27" s="24" t="s">
        <v>84</v>
      </c>
      <c r="C27" s="24" t="s">
        <v>85</v>
      </c>
      <c r="D27" s="25">
        <v>15000000</v>
      </c>
      <c r="E27" s="26">
        <v>7000000</v>
      </c>
      <c r="F27" s="4">
        <v>23</v>
      </c>
      <c r="G27" s="4">
        <v>17</v>
      </c>
      <c r="H27" s="4">
        <v>8</v>
      </c>
      <c r="I27" s="4">
        <v>8</v>
      </c>
      <c r="J27" s="4">
        <v>17</v>
      </c>
      <c r="K27" s="4">
        <v>8</v>
      </c>
      <c r="L27" s="13">
        <f t="shared" si="0"/>
        <v>81</v>
      </c>
      <c r="M27" s="18"/>
    </row>
    <row r="28" spans="1:13" ht="12.75" customHeight="1" x14ac:dyDescent="0.25">
      <c r="A28" s="60" t="s">
        <v>86</v>
      </c>
      <c r="B28" s="24" t="s">
        <v>87</v>
      </c>
      <c r="C28" s="24" t="s">
        <v>88</v>
      </c>
      <c r="D28" s="25">
        <v>9310000</v>
      </c>
      <c r="E28" s="26">
        <v>3000000</v>
      </c>
      <c r="F28" s="4">
        <v>24</v>
      </c>
      <c r="G28" s="4">
        <v>12</v>
      </c>
      <c r="H28" s="4">
        <v>8</v>
      </c>
      <c r="I28" s="4">
        <v>8</v>
      </c>
      <c r="J28" s="4">
        <v>15</v>
      </c>
      <c r="K28" s="4">
        <v>9</v>
      </c>
      <c r="L28" s="13">
        <f t="shared" si="0"/>
        <v>76</v>
      </c>
      <c r="M28" s="18"/>
    </row>
    <row r="29" spans="1:13" ht="12.75" customHeight="1" x14ac:dyDescent="0.25">
      <c r="A29" s="60" t="s">
        <v>90</v>
      </c>
      <c r="B29" s="24" t="s">
        <v>80</v>
      </c>
      <c r="C29" s="24" t="s">
        <v>91</v>
      </c>
      <c r="D29" s="25">
        <v>9238124</v>
      </c>
      <c r="E29" s="27">
        <v>4619062</v>
      </c>
      <c r="F29" s="4">
        <v>17</v>
      </c>
      <c r="G29" s="4">
        <v>11</v>
      </c>
      <c r="H29" s="4">
        <v>8</v>
      </c>
      <c r="I29" s="4">
        <v>8</v>
      </c>
      <c r="J29" s="4">
        <v>14</v>
      </c>
      <c r="K29" s="4">
        <v>8</v>
      </c>
      <c r="L29" s="13">
        <f t="shared" si="0"/>
        <v>66</v>
      </c>
      <c r="M29" s="18"/>
    </row>
    <row r="30" spans="1:13" ht="12.75" customHeight="1" x14ac:dyDescent="0.35">
      <c r="D30" s="16">
        <f>SUM(D18:D29)</f>
        <v>120299526</v>
      </c>
      <c r="E30" s="16">
        <f>SUM(E18:E29)</f>
        <v>70052977</v>
      </c>
    </row>
    <row r="31" spans="1:13" ht="12.75" customHeight="1" x14ac:dyDescent="0.35"/>
  </sheetData>
  <mergeCells count="15">
    <mergeCell ref="D12:L12"/>
    <mergeCell ref="A7:C7"/>
    <mergeCell ref="D7:K7"/>
    <mergeCell ref="D9:L9"/>
    <mergeCell ref="D10:L10"/>
    <mergeCell ref="D11:L11"/>
    <mergeCell ref="F15:G15"/>
    <mergeCell ref="H15:K15"/>
    <mergeCell ref="F14:K14"/>
    <mergeCell ref="L14:L16"/>
    <mergeCell ref="A14:A17"/>
    <mergeCell ref="B14:B17"/>
    <mergeCell ref="C14:C17"/>
    <mergeCell ref="D14:D17"/>
    <mergeCell ref="E14:E17"/>
  </mergeCells>
  <dataValidations count="6">
    <dataValidation type="decimal" operator="lessThanOrEqual" allowBlank="1" showInputMessage="1" showErrorMessage="1" error="max. 10" sqref="K18:K29" xr:uid="{85FBD0C6-C409-456B-8C4F-F8205A41DDD4}">
      <formula1>10</formula1>
    </dataValidation>
    <dataValidation type="decimal" operator="lessThanOrEqual" allowBlank="1" showInputMessage="1" showErrorMessage="1" error="max. 10" sqref="J18:J29" xr:uid="{7060EB60-85B7-466C-8AC7-58B326F34283}">
      <formula1>20</formula1>
    </dataValidation>
    <dataValidation type="decimal" operator="lessThanOrEqual" allowBlank="1" showInputMessage="1" showErrorMessage="1" error="max. 5" sqref="I18:I29" xr:uid="{75C8D638-CCB7-4F36-BF21-B0F801870CDF}">
      <formula1>10</formula1>
    </dataValidation>
    <dataValidation type="decimal" operator="lessThanOrEqual" allowBlank="1" showInputMessage="1" showErrorMessage="1" error="max. 15" sqref="G18:G29" xr:uid="{E62C409E-4FB3-4FD9-955F-ABCD98A0E2E2}">
      <formula1>20</formula1>
    </dataValidation>
    <dataValidation type="decimal" operator="lessThanOrEqual" allowBlank="1" showInputMessage="1" showErrorMessage="1" error="max. 40" sqref="F18:F29" xr:uid="{CA3B3335-EA61-427C-B819-07C4256DD2E8}">
      <formula1>30</formula1>
    </dataValidation>
    <dataValidation type="decimal" operator="lessThanOrEqual" allowBlank="1" showInputMessage="1" showErrorMessage="1" error="max. 15" sqref="H18:H29" xr:uid="{BCA78A74-4C57-452B-8710-F3810D129202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7C6C5-4733-4C4E-9D92-E2B995F4F12F}">
  <dimension ref="A1:M31"/>
  <sheetViews>
    <sheetView showGridLines="0" zoomScale="80" zoomScaleNormal="80" workbookViewId="0"/>
  </sheetViews>
  <sheetFormatPr defaultColWidth="9.1796875" defaultRowHeight="12" x14ac:dyDescent="0.35"/>
  <cols>
    <col min="1" max="1" width="11.453125" style="2" customWidth="1"/>
    <col min="2" max="2" width="46.81640625" style="2" customWidth="1"/>
    <col min="3" max="3" width="43.453125" style="2" customWidth="1"/>
    <col min="4" max="4" width="15.453125" style="14" customWidth="1"/>
    <col min="5" max="5" width="15" style="14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3" ht="38.25" customHeight="1" x14ac:dyDescent="0.35">
      <c r="A1" s="1" t="s">
        <v>31</v>
      </c>
    </row>
    <row r="2" spans="1:13" ht="15" customHeight="1" x14ac:dyDescent="0.35">
      <c r="A2" s="3" t="s">
        <v>32</v>
      </c>
      <c r="D2" s="58" t="s">
        <v>93</v>
      </c>
    </row>
    <row r="3" spans="1:13" ht="12" customHeight="1" x14ac:dyDescent="0.35">
      <c r="A3" s="3" t="s">
        <v>27</v>
      </c>
      <c r="D3" s="6" t="s">
        <v>35</v>
      </c>
    </row>
    <row r="4" spans="1:13" ht="12" customHeight="1" x14ac:dyDescent="0.35">
      <c r="A4" s="3" t="s">
        <v>29</v>
      </c>
      <c r="D4" s="2" t="s">
        <v>36</v>
      </c>
    </row>
    <row r="5" spans="1:13" ht="12" customHeight="1" x14ac:dyDescent="0.35">
      <c r="A5" s="3" t="s">
        <v>30</v>
      </c>
      <c r="D5" s="2" t="s">
        <v>37</v>
      </c>
    </row>
    <row r="6" spans="1:13" ht="12" customHeight="1" x14ac:dyDescent="0.35">
      <c r="A6" s="3" t="s">
        <v>33</v>
      </c>
      <c r="D6" s="2" t="s">
        <v>38</v>
      </c>
    </row>
    <row r="7" spans="1:13" ht="35.5" customHeight="1" x14ac:dyDescent="0.35">
      <c r="A7" s="52" t="s">
        <v>34</v>
      </c>
      <c r="B7" s="52"/>
      <c r="C7" s="52"/>
      <c r="D7" s="53" t="s">
        <v>39</v>
      </c>
      <c r="E7" s="53"/>
      <c r="F7" s="53"/>
      <c r="G7" s="53"/>
      <c r="H7" s="53"/>
      <c r="I7" s="53"/>
      <c r="J7" s="53"/>
      <c r="K7" s="53"/>
    </row>
    <row r="8" spans="1:13" ht="15" customHeight="1" x14ac:dyDescent="0.35">
      <c r="A8" s="3" t="s">
        <v>28</v>
      </c>
      <c r="D8" s="3" t="s">
        <v>0</v>
      </c>
      <c r="E8" s="17"/>
      <c r="F8" s="17"/>
      <c r="G8" s="17"/>
      <c r="H8" s="17"/>
      <c r="I8" s="17"/>
      <c r="J8" s="17"/>
      <c r="K8" s="17"/>
      <c r="L8" s="17"/>
    </row>
    <row r="9" spans="1:13" ht="27.5" customHeight="1" x14ac:dyDescent="0.35">
      <c r="D9" s="53" t="s">
        <v>40</v>
      </c>
      <c r="E9" s="53"/>
      <c r="F9" s="53"/>
      <c r="G9" s="53"/>
      <c r="H9" s="53"/>
      <c r="I9" s="53"/>
      <c r="J9" s="53"/>
      <c r="K9" s="53"/>
      <c r="L9" s="53"/>
    </row>
    <row r="10" spans="1:13" ht="38.5" customHeight="1" x14ac:dyDescent="0.35">
      <c r="D10" s="53" t="s">
        <v>41</v>
      </c>
      <c r="E10" s="53"/>
      <c r="F10" s="53"/>
      <c r="G10" s="53"/>
      <c r="H10" s="53"/>
      <c r="I10" s="53"/>
      <c r="J10" s="53"/>
      <c r="K10" s="53"/>
      <c r="L10" s="53"/>
    </row>
    <row r="11" spans="1:13" ht="73" customHeight="1" x14ac:dyDescent="0.35">
      <c r="D11" s="53" t="s">
        <v>42</v>
      </c>
      <c r="E11" s="53"/>
      <c r="F11" s="53"/>
      <c r="G11" s="53"/>
      <c r="H11" s="53"/>
      <c r="I11" s="53"/>
      <c r="J11" s="53"/>
      <c r="K11" s="53"/>
      <c r="L11" s="53"/>
    </row>
    <row r="12" spans="1:13" ht="46" customHeight="1" x14ac:dyDescent="0.35">
      <c r="A12" s="3"/>
      <c r="D12" s="54" t="s">
        <v>43</v>
      </c>
      <c r="E12" s="55"/>
      <c r="F12" s="55"/>
      <c r="G12" s="55"/>
      <c r="H12" s="55"/>
      <c r="I12" s="55"/>
      <c r="J12" s="55"/>
      <c r="K12" s="55"/>
      <c r="L12" s="55"/>
    </row>
    <row r="13" spans="1:13" ht="15" customHeight="1" x14ac:dyDescent="0.35">
      <c r="A13" s="3"/>
      <c r="G13" s="3"/>
      <c r="H13" s="3"/>
      <c r="I13" s="3"/>
    </row>
    <row r="14" spans="1:13" ht="15" customHeight="1" x14ac:dyDescent="0.35">
      <c r="A14" s="38" t="s">
        <v>1</v>
      </c>
      <c r="B14" s="36" t="s">
        <v>2</v>
      </c>
      <c r="C14" s="36" t="s">
        <v>3</v>
      </c>
      <c r="D14" s="36" t="s">
        <v>4</v>
      </c>
      <c r="E14" s="40" t="s">
        <v>5</v>
      </c>
      <c r="F14" s="48" t="s">
        <v>6</v>
      </c>
      <c r="G14" s="49"/>
      <c r="H14" s="49"/>
      <c r="I14" s="49"/>
      <c r="J14" s="49"/>
      <c r="K14" s="49"/>
      <c r="L14" s="36" t="s">
        <v>7</v>
      </c>
      <c r="M14" s="18"/>
    </row>
    <row r="15" spans="1:13" ht="14.5" customHeight="1" x14ac:dyDescent="0.35">
      <c r="A15" s="39"/>
      <c r="B15" s="37"/>
      <c r="C15" s="37"/>
      <c r="D15" s="37"/>
      <c r="E15" s="41"/>
      <c r="F15" s="45" t="s">
        <v>15</v>
      </c>
      <c r="G15" s="46"/>
      <c r="H15" s="50" t="s">
        <v>16</v>
      </c>
      <c r="I15" s="51"/>
      <c r="J15" s="51"/>
      <c r="K15" s="51"/>
      <c r="L15" s="37"/>
      <c r="M15" s="18"/>
    </row>
    <row r="16" spans="1:13" ht="78" customHeight="1" x14ac:dyDescent="0.35">
      <c r="A16" s="39"/>
      <c r="B16" s="37"/>
      <c r="C16" s="37"/>
      <c r="D16" s="37"/>
      <c r="E16" s="41"/>
      <c r="F16" s="8" t="s">
        <v>17</v>
      </c>
      <c r="G16" s="8" t="s">
        <v>18</v>
      </c>
      <c r="H16" s="8" t="s">
        <v>19</v>
      </c>
      <c r="I16" s="8" t="s">
        <v>20</v>
      </c>
      <c r="J16" s="8" t="s">
        <v>21</v>
      </c>
      <c r="K16" s="12" t="s">
        <v>22</v>
      </c>
      <c r="L16" s="42"/>
      <c r="M16" s="18"/>
    </row>
    <row r="17" spans="1:13" ht="31" customHeight="1" x14ac:dyDescent="0.35">
      <c r="A17" s="56"/>
      <c r="B17" s="42"/>
      <c r="C17" s="47"/>
      <c r="D17" s="47"/>
      <c r="E17" s="57"/>
      <c r="F17" s="7" t="s">
        <v>24</v>
      </c>
      <c r="G17" s="7" t="s">
        <v>23</v>
      </c>
      <c r="H17" s="7" t="s">
        <v>25</v>
      </c>
      <c r="I17" s="7" t="s">
        <v>25</v>
      </c>
      <c r="J17" s="7" t="s">
        <v>23</v>
      </c>
      <c r="K17" s="7" t="s">
        <v>25</v>
      </c>
      <c r="L17" s="7"/>
      <c r="M17" s="18"/>
    </row>
    <row r="18" spans="1:13" ht="12.75" customHeight="1" x14ac:dyDescent="0.25">
      <c r="A18" s="59" t="s">
        <v>46</v>
      </c>
      <c r="B18" s="24" t="s">
        <v>47</v>
      </c>
      <c r="C18" s="24" t="s">
        <v>48</v>
      </c>
      <c r="D18" s="25">
        <v>8520500</v>
      </c>
      <c r="E18" s="26">
        <v>7500000</v>
      </c>
      <c r="F18" s="4">
        <v>27</v>
      </c>
      <c r="G18" s="4">
        <v>15</v>
      </c>
      <c r="H18" s="4">
        <v>7</v>
      </c>
      <c r="I18" s="4">
        <v>8</v>
      </c>
      <c r="J18" s="4">
        <v>17</v>
      </c>
      <c r="K18" s="4">
        <v>8</v>
      </c>
      <c r="L18" s="13">
        <f>SUM(F18:K18)</f>
        <v>82</v>
      </c>
      <c r="M18" s="18"/>
    </row>
    <row r="19" spans="1:13" ht="12.75" customHeight="1" x14ac:dyDescent="0.25">
      <c r="A19" s="60" t="s">
        <v>51</v>
      </c>
      <c r="B19" s="24" t="s">
        <v>52</v>
      </c>
      <c r="C19" s="24" t="s">
        <v>53</v>
      </c>
      <c r="D19" s="25">
        <v>14398053</v>
      </c>
      <c r="E19" s="26">
        <v>10600000</v>
      </c>
      <c r="F19" s="4">
        <v>21</v>
      </c>
      <c r="G19" s="4">
        <v>16</v>
      </c>
      <c r="H19" s="4">
        <v>7</v>
      </c>
      <c r="I19" s="4">
        <v>9</v>
      </c>
      <c r="J19" s="4">
        <v>14</v>
      </c>
      <c r="K19" s="4">
        <v>8</v>
      </c>
      <c r="L19" s="13">
        <f t="shared" ref="L19:L29" si="0">SUM(F19:K19)</f>
        <v>75</v>
      </c>
      <c r="M19" s="18"/>
    </row>
    <row r="20" spans="1:13" ht="12.75" customHeight="1" x14ac:dyDescent="0.25">
      <c r="A20" s="60" t="s">
        <v>55</v>
      </c>
      <c r="B20" s="24" t="s">
        <v>56</v>
      </c>
      <c r="C20" s="24" t="s">
        <v>57</v>
      </c>
      <c r="D20" s="25">
        <v>5993239</v>
      </c>
      <c r="E20" s="26">
        <v>5393915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6</v>
      </c>
      <c r="L20" s="13">
        <f t="shared" si="0"/>
        <v>11</v>
      </c>
      <c r="M20" s="18"/>
    </row>
    <row r="21" spans="1:13" ht="12.75" customHeight="1" x14ac:dyDescent="0.25">
      <c r="A21" s="60" t="s">
        <v>59</v>
      </c>
      <c r="B21" s="24" t="s">
        <v>60</v>
      </c>
      <c r="C21" s="24" t="s">
        <v>61</v>
      </c>
      <c r="D21" s="25">
        <v>10430500</v>
      </c>
      <c r="E21" s="26">
        <v>7000000</v>
      </c>
      <c r="F21" s="4">
        <v>27</v>
      </c>
      <c r="G21" s="4">
        <v>15</v>
      </c>
      <c r="H21" s="4">
        <v>9</v>
      </c>
      <c r="I21" s="4">
        <v>8</v>
      </c>
      <c r="J21" s="4">
        <v>17</v>
      </c>
      <c r="K21" s="4">
        <v>9</v>
      </c>
      <c r="L21" s="13">
        <f t="shared" si="0"/>
        <v>85</v>
      </c>
      <c r="M21" s="18"/>
    </row>
    <row r="22" spans="1:13" ht="12.75" customHeight="1" x14ac:dyDescent="0.25">
      <c r="A22" s="60" t="s">
        <v>63</v>
      </c>
      <c r="B22" s="24" t="s">
        <v>64</v>
      </c>
      <c r="C22" s="24" t="s">
        <v>65</v>
      </c>
      <c r="D22" s="25">
        <v>3830000</v>
      </c>
      <c r="E22" s="26">
        <v>2000000</v>
      </c>
      <c r="F22" s="4">
        <v>21</v>
      </c>
      <c r="G22" s="4">
        <v>16</v>
      </c>
      <c r="H22" s="4">
        <v>7</v>
      </c>
      <c r="I22" s="4">
        <v>7</v>
      </c>
      <c r="J22" s="4">
        <v>14</v>
      </c>
      <c r="K22" s="4">
        <v>8</v>
      </c>
      <c r="L22" s="13">
        <f t="shared" si="0"/>
        <v>73</v>
      </c>
      <c r="M22" s="18"/>
    </row>
    <row r="23" spans="1:13" ht="12.75" customHeight="1" x14ac:dyDescent="0.25">
      <c r="A23" s="60" t="s">
        <v>67</v>
      </c>
      <c r="B23" s="24" t="s">
        <v>68</v>
      </c>
      <c r="C23" s="24" t="s">
        <v>69</v>
      </c>
      <c r="D23" s="25">
        <v>10200000</v>
      </c>
      <c r="E23" s="26">
        <v>7000000</v>
      </c>
      <c r="F23" s="4">
        <v>15</v>
      </c>
      <c r="G23" s="4">
        <v>15</v>
      </c>
      <c r="H23" s="4">
        <v>8</v>
      </c>
      <c r="I23" s="4">
        <v>7</v>
      </c>
      <c r="J23" s="4">
        <v>14</v>
      </c>
      <c r="K23" s="4">
        <v>8</v>
      </c>
      <c r="L23" s="13">
        <f t="shared" si="0"/>
        <v>67</v>
      </c>
      <c r="M23" s="18"/>
    </row>
    <row r="24" spans="1:13" ht="12.75" customHeight="1" x14ac:dyDescent="0.25">
      <c r="A24" s="60" t="s">
        <v>71</v>
      </c>
      <c r="B24" s="24" t="s">
        <v>72</v>
      </c>
      <c r="C24" s="24" t="s">
        <v>73</v>
      </c>
      <c r="D24" s="25">
        <v>8430000</v>
      </c>
      <c r="E24" s="26">
        <v>3500000</v>
      </c>
      <c r="F24" s="4">
        <v>27</v>
      </c>
      <c r="G24" s="4">
        <v>19</v>
      </c>
      <c r="H24" s="4">
        <v>9</v>
      </c>
      <c r="I24" s="4">
        <v>9</v>
      </c>
      <c r="J24" s="4">
        <v>18</v>
      </c>
      <c r="K24" s="4">
        <v>9</v>
      </c>
      <c r="L24" s="13">
        <f t="shared" si="0"/>
        <v>91</v>
      </c>
      <c r="M24" s="18"/>
    </row>
    <row r="25" spans="1:13" ht="12.75" customHeight="1" x14ac:dyDescent="0.25">
      <c r="A25" s="60" t="s">
        <v>75</v>
      </c>
      <c r="B25" s="24" t="s">
        <v>76</v>
      </c>
      <c r="C25" s="24" t="s">
        <v>77</v>
      </c>
      <c r="D25" s="25">
        <v>10069110</v>
      </c>
      <c r="E25" s="26">
        <v>5000000</v>
      </c>
      <c r="F25" s="4">
        <v>24</v>
      </c>
      <c r="G25" s="4">
        <v>17</v>
      </c>
      <c r="H25" s="4">
        <v>9</v>
      </c>
      <c r="I25" s="4">
        <v>9</v>
      </c>
      <c r="J25" s="4">
        <v>17</v>
      </c>
      <c r="K25" s="4">
        <v>6</v>
      </c>
      <c r="L25" s="13">
        <f t="shared" si="0"/>
        <v>82</v>
      </c>
      <c r="M25" s="18"/>
    </row>
    <row r="26" spans="1:13" ht="12.75" customHeight="1" x14ac:dyDescent="0.25">
      <c r="A26" s="60" t="s">
        <v>79</v>
      </c>
      <c r="B26" s="24" t="s">
        <v>80</v>
      </c>
      <c r="C26" s="24" t="s">
        <v>81</v>
      </c>
      <c r="D26" s="25">
        <v>14880000</v>
      </c>
      <c r="E26" s="26">
        <v>7440000</v>
      </c>
      <c r="F26" s="4">
        <v>18</v>
      </c>
      <c r="G26" s="4">
        <v>16</v>
      </c>
      <c r="H26" s="4">
        <v>7</v>
      </c>
      <c r="I26" s="4">
        <v>8</v>
      </c>
      <c r="J26" s="4">
        <v>13</v>
      </c>
      <c r="K26" s="4">
        <v>7</v>
      </c>
      <c r="L26" s="13">
        <f t="shared" si="0"/>
        <v>69</v>
      </c>
      <c r="M26" s="18"/>
    </row>
    <row r="27" spans="1:13" ht="12.75" customHeight="1" x14ac:dyDescent="0.25">
      <c r="A27" s="60" t="s">
        <v>83</v>
      </c>
      <c r="B27" s="24" t="s">
        <v>84</v>
      </c>
      <c r="C27" s="24" t="s">
        <v>85</v>
      </c>
      <c r="D27" s="25">
        <v>15000000</v>
      </c>
      <c r="E27" s="26">
        <v>7000000</v>
      </c>
      <c r="F27" s="4">
        <v>24</v>
      </c>
      <c r="G27" s="4">
        <v>17</v>
      </c>
      <c r="H27" s="4">
        <v>8</v>
      </c>
      <c r="I27" s="4">
        <v>8</v>
      </c>
      <c r="J27" s="4">
        <v>17</v>
      </c>
      <c r="K27" s="4">
        <v>8</v>
      </c>
      <c r="L27" s="13">
        <f t="shared" si="0"/>
        <v>82</v>
      </c>
      <c r="M27" s="18"/>
    </row>
    <row r="28" spans="1:13" ht="12.75" customHeight="1" x14ac:dyDescent="0.25">
      <c r="A28" s="60" t="s">
        <v>86</v>
      </c>
      <c r="B28" s="24" t="s">
        <v>87</v>
      </c>
      <c r="C28" s="24" t="s">
        <v>88</v>
      </c>
      <c r="D28" s="25">
        <v>9310000</v>
      </c>
      <c r="E28" s="26">
        <v>3000000</v>
      </c>
      <c r="F28" s="4">
        <v>24</v>
      </c>
      <c r="G28" s="4">
        <v>12</v>
      </c>
      <c r="H28" s="4">
        <v>8</v>
      </c>
      <c r="I28" s="4">
        <v>8</v>
      </c>
      <c r="J28" s="4">
        <v>15</v>
      </c>
      <c r="K28" s="4">
        <v>9</v>
      </c>
      <c r="L28" s="13">
        <f t="shared" si="0"/>
        <v>76</v>
      </c>
      <c r="M28" s="18"/>
    </row>
    <row r="29" spans="1:13" ht="12.75" customHeight="1" x14ac:dyDescent="0.25">
      <c r="A29" s="60" t="s">
        <v>90</v>
      </c>
      <c r="B29" s="24" t="s">
        <v>80</v>
      </c>
      <c r="C29" s="24" t="s">
        <v>91</v>
      </c>
      <c r="D29" s="25">
        <v>9238124</v>
      </c>
      <c r="E29" s="27">
        <v>4619062</v>
      </c>
      <c r="F29" s="4">
        <v>17</v>
      </c>
      <c r="G29" s="4">
        <v>13</v>
      </c>
      <c r="H29" s="4">
        <v>8</v>
      </c>
      <c r="I29" s="4">
        <v>7</v>
      </c>
      <c r="J29" s="4">
        <v>14</v>
      </c>
      <c r="K29" s="4">
        <v>8</v>
      </c>
      <c r="L29" s="13">
        <f t="shared" si="0"/>
        <v>67</v>
      </c>
      <c r="M29" s="18"/>
    </row>
    <row r="30" spans="1:13" ht="12.75" customHeight="1" x14ac:dyDescent="0.35">
      <c r="D30" s="16">
        <f>SUM(D18:D29)</f>
        <v>120299526</v>
      </c>
      <c r="E30" s="16">
        <f>SUM(E18:E29)</f>
        <v>70052977</v>
      </c>
    </row>
    <row r="31" spans="1:13" ht="12.75" customHeight="1" x14ac:dyDescent="0.35"/>
  </sheetData>
  <mergeCells count="15">
    <mergeCell ref="D12:L12"/>
    <mergeCell ref="A7:C7"/>
    <mergeCell ref="D7:K7"/>
    <mergeCell ref="D9:L9"/>
    <mergeCell ref="D10:L10"/>
    <mergeCell ref="D11:L11"/>
    <mergeCell ref="F14:K14"/>
    <mergeCell ref="L14:L16"/>
    <mergeCell ref="F15:G15"/>
    <mergeCell ref="H15:K15"/>
    <mergeCell ref="A14:A17"/>
    <mergeCell ref="B14:B17"/>
    <mergeCell ref="C14:C17"/>
    <mergeCell ref="D14:D17"/>
    <mergeCell ref="E14:E17"/>
  </mergeCells>
  <dataValidations count="6">
    <dataValidation type="decimal" operator="lessThanOrEqual" allowBlank="1" showInputMessage="1" showErrorMessage="1" error="max. 15" sqref="H18:H29" xr:uid="{7C0E6E17-71A6-4850-910C-161ECD4C9343}">
      <formula1>10</formula1>
    </dataValidation>
    <dataValidation type="decimal" operator="lessThanOrEqual" allowBlank="1" showInputMessage="1" showErrorMessage="1" error="max. 40" sqref="F18:F29" xr:uid="{520E0DE3-EB44-4B00-A9AD-9539E68A509F}">
      <formula1>30</formula1>
    </dataValidation>
    <dataValidation type="decimal" operator="lessThanOrEqual" allowBlank="1" showInputMessage="1" showErrorMessage="1" error="max. 15" sqref="G18:G29" xr:uid="{622EC9B2-B43E-421F-9DCC-C97C35620462}">
      <formula1>20</formula1>
    </dataValidation>
    <dataValidation type="decimal" operator="lessThanOrEqual" allowBlank="1" showInputMessage="1" showErrorMessage="1" error="max. 5" sqref="I18:I29" xr:uid="{0955F002-8967-4D57-B317-D1B4306EEC29}">
      <formula1>10</formula1>
    </dataValidation>
    <dataValidation type="decimal" operator="lessThanOrEqual" allowBlank="1" showInputMessage="1" showErrorMessage="1" error="max. 10" sqref="J18:J29" xr:uid="{C3C2F68F-E007-4FDD-89BB-5E7270CB3ADE}">
      <formula1>20</formula1>
    </dataValidation>
    <dataValidation type="decimal" operator="lessThanOrEqual" allowBlank="1" showInputMessage="1" showErrorMessage="1" error="max. 10" sqref="K18:K29" xr:uid="{94CCC180-E17A-41FE-B430-6DBCCC1BC35A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90FE-D37C-406A-B43D-924205701A0E}">
  <dimension ref="A1:M31"/>
  <sheetViews>
    <sheetView showGridLines="0" zoomScale="80" zoomScaleNormal="80" workbookViewId="0"/>
  </sheetViews>
  <sheetFormatPr defaultColWidth="9.1796875" defaultRowHeight="12" x14ac:dyDescent="0.35"/>
  <cols>
    <col min="1" max="1" width="11.453125" style="2" customWidth="1"/>
    <col min="2" max="2" width="46.81640625" style="2" customWidth="1"/>
    <col min="3" max="3" width="43.453125" style="2" customWidth="1"/>
    <col min="4" max="4" width="15.453125" style="14" customWidth="1"/>
    <col min="5" max="5" width="15" style="14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3" ht="38.25" customHeight="1" x14ac:dyDescent="0.35">
      <c r="A1" s="1" t="s">
        <v>31</v>
      </c>
    </row>
    <row r="2" spans="1:13" ht="15" customHeight="1" x14ac:dyDescent="0.35">
      <c r="A2" s="3" t="s">
        <v>32</v>
      </c>
      <c r="D2" s="58" t="s">
        <v>93</v>
      </c>
    </row>
    <row r="3" spans="1:13" ht="12" customHeight="1" x14ac:dyDescent="0.35">
      <c r="A3" s="3" t="s">
        <v>27</v>
      </c>
      <c r="D3" s="6" t="s">
        <v>35</v>
      </c>
    </row>
    <row r="4" spans="1:13" ht="12" customHeight="1" x14ac:dyDescent="0.35">
      <c r="A4" s="3" t="s">
        <v>29</v>
      </c>
      <c r="D4" s="2" t="s">
        <v>36</v>
      </c>
    </row>
    <row r="5" spans="1:13" ht="12" customHeight="1" x14ac:dyDescent="0.35">
      <c r="A5" s="3" t="s">
        <v>30</v>
      </c>
      <c r="D5" s="2" t="s">
        <v>37</v>
      </c>
    </row>
    <row r="6" spans="1:13" ht="12" customHeight="1" x14ac:dyDescent="0.35">
      <c r="A6" s="3" t="s">
        <v>33</v>
      </c>
      <c r="D6" s="2" t="s">
        <v>38</v>
      </c>
    </row>
    <row r="7" spans="1:13" ht="35.5" customHeight="1" x14ac:dyDescent="0.35">
      <c r="A7" s="52" t="s">
        <v>34</v>
      </c>
      <c r="B7" s="52"/>
      <c r="C7" s="52"/>
      <c r="D7" s="53" t="s">
        <v>39</v>
      </c>
      <c r="E7" s="53"/>
      <c r="F7" s="53"/>
      <c r="G7" s="53"/>
      <c r="H7" s="53"/>
      <c r="I7" s="53"/>
      <c r="J7" s="53"/>
      <c r="K7" s="53"/>
    </row>
    <row r="8" spans="1:13" ht="15" customHeight="1" x14ac:dyDescent="0.35">
      <c r="A8" s="3" t="s">
        <v>28</v>
      </c>
      <c r="D8" s="3" t="s">
        <v>0</v>
      </c>
      <c r="E8" s="17"/>
      <c r="F8" s="17"/>
      <c r="G8" s="17"/>
      <c r="H8" s="17"/>
      <c r="I8" s="17"/>
      <c r="J8" s="17"/>
      <c r="K8" s="17"/>
      <c r="L8" s="17"/>
    </row>
    <row r="9" spans="1:13" ht="27.5" customHeight="1" x14ac:dyDescent="0.35">
      <c r="D9" s="53" t="s">
        <v>40</v>
      </c>
      <c r="E9" s="53"/>
      <c r="F9" s="53"/>
      <c r="G9" s="53"/>
      <c r="H9" s="53"/>
      <c r="I9" s="53"/>
      <c r="J9" s="53"/>
      <c r="K9" s="53"/>
      <c r="L9" s="53"/>
    </row>
    <row r="10" spans="1:13" ht="38.5" customHeight="1" x14ac:dyDescent="0.35">
      <c r="D10" s="53" t="s">
        <v>41</v>
      </c>
      <c r="E10" s="53"/>
      <c r="F10" s="53"/>
      <c r="G10" s="53"/>
      <c r="H10" s="53"/>
      <c r="I10" s="53"/>
      <c r="J10" s="53"/>
      <c r="K10" s="53"/>
      <c r="L10" s="53"/>
    </row>
    <row r="11" spans="1:13" ht="72.5" customHeight="1" x14ac:dyDescent="0.35">
      <c r="D11" s="53" t="s">
        <v>42</v>
      </c>
      <c r="E11" s="53"/>
      <c r="F11" s="53"/>
      <c r="G11" s="53"/>
      <c r="H11" s="53"/>
      <c r="I11" s="53"/>
      <c r="J11" s="53"/>
      <c r="K11" s="53"/>
      <c r="L11" s="53"/>
    </row>
    <row r="12" spans="1:13" ht="46" customHeight="1" x14ac:dyDescent="0.35">
      <c r="A12" s="3"/>
      <c r="D12" s="54" t="s">
        <v>43</v>
      </c>
      <c r="E12" s="55"/>
      <c r="F12" s="55"/>
      <c r="G12" s="55"/>
      <c r="H12" s="55"/>
      <c r="I12" s="55"/>
      <c r="J12" s="55"/>
      <c r="K12" s="55"/>
      <c r="L12" s="55"/>
    </row>
    <row r="13" spans="1:13" ht="15" customHeight="1" x14ac:dyDescent="0.35">
      <c r="A13" s="3"/>
      <c r="G13" s="3"/>
      <c r="H13" s="3"/>
      <c r="I13" s="3"/>
    </row>
    <row r="14" spans="1:13" ht="15" customHeight="1" x14ac:dyDescent="0.35">
      <c r="A14" s="38" t="s">
        <v>1</v>
      </c>
      <c r="B14" s="36" t="s">
        <v>2</v>
      </c>
      <c r="C14" s="36" t="s">
        <v>3</v>
      </c>
      <c r="D14" s="36" t="s">
        <v>4</v>
      </c>
      <c r="E14" s="40" t="s">
        <v>5</v>
      </c>
      <c r="F14" s="48" t="s">
        <v>6</v>
      </c>
      <c r="G14" s="49"/>
      <c r="H14" s="49"/>
      <c r="I14" s="49"/>
      <c r="J14" s="49"/>
      <c r="K14" s="49"/>
      <c r="L14" s="36" t="s">
        <v>7</v>
      </c>
      <c r="M14" s="18"/>
    </row>
    <row r="15" spans="1:13" ht="14.5" customHeight="1" x14ac:dyDescent="0.35">
      <c r="A15" s="39"/>
      <c r="B15" s="37"/>
      <c r="C15" s="37"/>
      <c r="D15" s="37"/>
      <c r="E15" s="41"/>
      <c r="F15" s="45" t="s">
        <v>15</v>
      </c>
      <c r="G15" s="46"/>
      <c r="H15" s="50" t="s">
        <v>16</v>
      </c>
      <c r="I15" s="51"/>
      <c r="J15" s="51"/>
      <c r="K15" s="51"/>
      <c r="L15" s="37"/>
      <c r="M15" s="18"/>
    </row>
    <row r="16" spans="1:13" ht="78" customHeight="1" x14ac:dyDescent="0.35">
      <c r="A16" s="39"/>
      <c r="B16" s="37"/>
      <c r="C16" s="37"/>
      <c r="D16" s="37"/>
      <c r="E16" s="41"/>
      <c r="F16" s="8" t="s">
        <v>17</v>
      </c>
      <c r="G16" s="8" t="s">
        <v>18</v>
      </c>
      <c r="H16" s="8" t="s">
        <v>19</v>
      </c>
      <c r="I16" s="8" t="s">
        <v>20</v>
      </c>
      <c r="J16" s="8" t="s">
        <v>21</v>
      </c>
      <c r="K16" s="12" t="s">
        <v>22</v>
      </c>
      <c r="L16" s="42"/>
      <c r="M16" s="18"/>
    </row>
    <row r="17" spans="1:13" ht="31" customHeight="1" x14ac:dyDescent="0.35">
      <c r="A17" s="56"/>
      <c r="B17" s="42"/>
      <c r="C17" s="47"/>
      <c r="D17" s="47"/>
      <c r="E17" s="57"/>
      <c r="F17" s="7" t="s">
        <v>24</v>
      </c>
      <c r="G17" s="7" t="s">
        <v>23</v>
      </c>
      <c r="H17" s="7" t="s">
        <v>25</v>
      </c>
      <c r="I17" s="7" t="s">
        <v>25</v>
      </c>
      <c r="J17" s="7" t="s">
        <v>23</v>
      </c>
      <c r="K17" s="7" t="s">
        <v>25</v>
      </c>
      <c r="L17" s="7"/>
      <c r="M17" s="18"/>
    </row>
    <row r="18" spans="1:13" ht="12.75" customHeight="1" x14ac:dyDescent="0.25">
      <c r="A18" s="59" t="s">
        <v>46</v>
      </c>
      <c r="B18" s="24" t="s">
        <v>47</v>
      </c>
      <c r="C18" s="24" t="s">
        <v>48</v>
      </c>
      <c r="D18" s="25">
        <v>8520500</v>
      </c>
      <c r="E18" s="26">
        <v>7500000</v>
      </c>
      <c r="F18" s="4">
        <v>23</v>
      </c>
      <c r="G18" s="4">
        <v>16</v>
      </c>
      <c r="H18" s="4">
        <v>7</v>
      </c>
      <c r="I18" s="4">
        <v>8</v>
      </c>
      <c r="J18" s="4">
        <v>17</v>
      </c>
      <c r="K18" s="4">
        <v>8</v>
      </c>
      <c r="L18" s="13">
        <f>SUM(F18:K18)</f>
        <v>79</v>
      </c>
      <c r="M18" s="18"/>
    </row>
    <row r="19" spans="1:13" ht="12.75" customHeight="1" x14ac:dyDescent="0.25">
      <c r="A19" s="60" t="s">
        <v>51</v>
      </c>
      <c r="B19" s="24" t="s">
        <v>52</v>
      </c>
      <c r="C19" s="24" t="s">
        <v>53</v>
      </c>
      <c r="D19" s="25">
        <v>14398053</v>
      </c>
      <c r="E19" s="26">
        <v>10600000</v>
      </c>
      <c r="F19" s="4">
        <v>23</v>
      </c>
      <c r="G19" s="4">
        <v>18</v>
      </c>
      <c r="H19" s="4">
        <v>7</v>
      </c>
      <c r="I19" s="4">
        <v>9</v>
      </c>
      <c r="J19" s="4">
        <v>13</v>
      </c>
      <c r="K19" s="4">
        <v>8</v>
      </c>
      <c r="L19" s="13">
        <f t="shared" ref="L19:L29" si="0">SUM(F19:K19)</f>
        <v>78</v>
      </c>
      <c r="M19" s="18"/>
    </row>
    <row r="20" spans="1:13" ht="12.75" customHeight="1" x14ac:dyDescent="0.25">
      <c r="A20" s="60" t="s">
        <v>55</v>
      </c>
      <c r="B20" s="24" t="s">
        <v>56</v>
      </c>
      <c r="C20" s="24" t="s">
        <v>57</v>
      </c>
      <c r="D20" s="25">
        <v>5993239</v>
      </c>
      <c r="E20" s="26">
        <v>5393915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6</v>
      </c>
      <c r="L20" s="13">
        <f t="shared" si="0"/>
        <v>11</v>
      </c>
      <c r="M20" s="18"/>
    </row>
    <row r="21" spans="1:13" ht="12.75" customHeight="1" x14ac:dyDescent="0.25">
      <c r="A21" s="60" t="s">
        <v>59</v>
      </c>
      <c r="B21" s="24" t="s">
        <v>60</v>
      </c>
      <c r="C21" s="24" t="s">
        <v>61</v>
      </c>
      <c r="D21" s="25">
        <v>10430500</v>
      </c>
      <c r="E21" s="26">
        <v>7000000</v>
      </c>
      <c r="F21" s="4">
        <v>24</v>
      </c>
      <c r="G21" s="4">
        <v>14</v>
      </c>
      <c r="H21" s="4">
        <v>9</v>
      </c>
      <c r="I21" s="4">
        <v>8</v>
      </c>
      <c r="J21" s="4">
        <v>17</v>
      </c>
      <c r="K21" s="4">
        <v>9</v>
      </c>
      <c r="L21" s="13">
        <f t="shared" si="0"/>
        <v>81</v>
      </c>
      <c r="M21" s="18"/>
    </row>
    <row r="22" spans="1:13" ht="12.75" customHeight="1" x14ac:dyDescent="0.25">
      <c r="A22" s="60" t="s">
        <v>63</v>
      </c>
      <c r="B22" s="24" t="s">
        <v>64</v>
      </c>
      <c r="C22" s="24" t="s">
        <v>65</v>
      </c>
      <c r="D22" s="25">
        <v>3830000</v>
      </c>
      <c r="E22" s="26">
        <v>2000000</v>
      </c>
      <c r="F22" s="4">
        <v>22</v>
      </c>
      <c r="G22" s="4">
        <v>16</v>
      </c>
      <c r="H22" s="4">
        <v>7</v>
      </c>
      <c r="I22" s="4">
        <v>7</v>
      </c>
      <c r="J22" s="4">
        <v>14</v>
      </c>
      <c r="K22" s="4">
        <v>8</v>
      </c>
      <c r="L22" s="13">
        <f t="shared" si="0"/>
        <v>74</v>
      </c>
      <c r="M22" s="18"/>
    </row>
    <row r="23" spans="1:13" ht="12.75" customHeight="1" x14ac:dyDescent="0.25">
      <c r="A23" s="60" t="s">
        <v>67</v>
      </c>
      <c r="B23" s="24" t="s">
        <v>68</v>
      </c>
      <c r="C23" s="24" t="s">
        <v>69</v>
      </c>
      <c r="D23" s="25">
        <v>10200000</v>
      </c>
      <c r="E23" s="26">
        <v>7000000</v>
      </c>
      <c r="F23" s="4">
        <v>16</v>
      </c>
      <c r="G23" s="4">
        <v>15</v>
      </c>
      <c r="H23" s="4">
        <v>8</v>
      </c>
      <c r="I23" s="4">
        <v>7</v>
      </c>
      <c r="J23" s="4">
        <v>13</v>
      </c>
      <c r="K23" s="4">
        <v>8</v>
      </c>
      <c r="L23" s="13">
        <f t="shared" si="0"/>
        <v>67</v>
      </c>
      <c r="M23" s="18"/>
    </row>
    <row r="24" spans="1:13" ht="12.75" customHeight="1" x14ac:dyDescent="0.25">
      <c r="A24" s="60" t="s">
        <v>71</v>
      </c>
      <c r="B24" s="24" t="s">
        <v>72</v>
      </c>
      <c r="C24" s="24" t="s">
        <v>73</v>
      </c>
      <c r="D24" s="25">
        <v>8430000</v>
      </c>
      <c r="E24" s="26">
        <v>3500000</v>
      </c>
      <c r="F24" s="4">
        <v>26</v>
      </c>
      <c r="G24" s="4">
        <v>19</v>
      </c>
      <c r="H24" s="4">
        <v>9</v>
      </c>
      <c r="I24" s="4">
        <v>8</v>
      </c>
      <c r="J24" s="4">
        <v>18</v>
      </c>
      <c r="K24" s="4">
        <v>9</v>
      </c>
      <c r="L24" s="13">
        <f t="shared" si="0"/>
        <v>89</v>
      </c>
      <c r="M24" s="18"/>
    </row>
    <row r="25" spans="1:13" ht="12.75" customHeight="1" x14ac:dyDescent="0.25">
      <c r="A25" s="60" t="s">
        <v>75</v>
      </c>
      <c r="B25" s="24" t="s">
        <v>76</v>
      </c>
      <c r="C25" s="24" t="s">
        <v>77</v>
      </c>
      <c r="D25" s="25">
        <v>10069110</v>
      </c>
      <c r="E25" s="26">
        <v>5000000</v>
      </c>
      <c r="F25" s="4">
        <v>24</v>
      </c>
      <c r="G25" s="4">
        <v>17</v>
      </c>
      <c r="H25" s="4">
        <v>9</v>
      </c>
      <c r="I25" s="4">
        <v>9</v>
      </c>
      <c r="J25" s="4">
        <v>17</v>
      </c>
      <c r="K25" s="4">
        <v>6</v>
      </c>
      <c r="L25" s="13">
        <f t="shared" si="0"/>
        <v>82</v>
      </c>
      <c r="M25" s="18"/>
    </row>
    <row r="26" spans="1:13" ht="12.75" customHeight="1" x14ac:dyDescent="0.25">
      <c r="A26" s="60" t="s">
        <v>79</v>
      </c>
      <c r="B26" s="24" t="s">
        <v>80</v>
      </c>
      <c r="C26" s="24" t="s">
        <v>81</v>
      </c>
      <c r="D26" s="25">
        <v>14880000</v>
      </c>
      <c r="E26" s="26">
        <v>7440000</v>
      </c>
      <c r="F26" s="4">
        <v>20</v>
      </c>
      <c r="G26" s="4">
        <v>18</v>
      </c>
      <c r="H26" s="4">
        <v>7</v>
      </c>
      <c r="I26" s="4">
        <v>9</v>
      </c>
      <c r="J26" s="4">
        <v>13</v>
      </c>
      <c r="K26" s="4">
        <v>7</v>
      </c>
      <c r="L26" s="13">
        <f t="shared" si="0"/>
        <v>74</v>
      </c>
      <c r="M26" s="18"/>
    </row>
    <row r="27" spans="1:13" ht="12.75" customHeight="1" x14ac:dyDescent="0.25">
      <c r="A27" s="60" t="s">
        <v>83</v>
      </c>
      <c r="B27" s="24" t="s">
        <v>84</v>
      </c>
      <c r="C27" s="24" t="s">
        <v>85</v>
      </c>
      <c r="D27" s="25">
        <v>15000000</v>
      </c>
      <c r="E27" s="26">
        <v>7000000</v>
      </c>
      <c r="F27" s="4">
        <v>24</v>
      </c>
      <c r="G27" s="4">
        <v>17</v>
      </c>
      <c r="H27" s="4">
        <v>8</v>
      </c>
      <c r="I27" s="4">
        <v>8</v>
      </c>
      <c r="J27" s="4">
        <v>17</v>
      </c>
      <c r="K27" s="4">
        <v>8</v>
      </c>
      <c r="L27" s="13">
        <f t="shared" si="0"/>
        <v>82</v>
      </c>
      <c r="M27" s="18"/>
    </row>
    <row r="28" spans="1:13" ht="12.75" customHeight="1" x14ac:dyDescent="0.25">
      <c r="A28" s="60" t="s">
        <v>86</v>
      </c>
      <c r="B28" s="24" t="s">
        <v>87</v>
      </c>
      <c r="C28" s="24" t="s">
        <v>88</v>
      </c>
      <c r="D28" s="25">
        <v>9310000</v>
      </c>
      <c r="E28" s="26">
        <v>3000000</v>
      </c>
      <c r="F28" s="4">
        <v>24</v>
      </c>
      <c r="G28" s="4">
        <v>12</v>
      </c>
      <c r="H28" s="4">
        <v>8</v>
      </c>
      <c r="I28" s="4">
        <v>8</v>
      </c>
      <c r="J28" s="4">
        <v>15</v>
      </c>
      <c r="K28" s="4">
        <v>9</v>
      </c>
      <c r="L28" s="13">
        <f t="shared" si="0"/>
        <v>76</v>
      </c>
      <c r="M28" s="18"/>
    </row>
    <row r="29" spans="1:13" ht="12.75" customHeight="1" x14ac:dyDescent="0.25">
      <c r="A29" s="60" t="s">
        <v>90</v>
      </c>
      <c r="B29" s="24" t="s">
        <v>80</v>
      </c>
      <c r="C29" s="24" t="s">
        <v>91</v>
      </c>
      <c r="D29" s="25">
        <v>9238124</v>
      </c>
      <c r="E29" s="27">
        <v>4619062</v>
      </c>
      <c r="F29" s="4">
        <v>18</v>
      </c>
      <c r="G29" s="4">
        <v>12</v>
      </c>
      <c r="H29" s="4">
        <v>8</v>
      </c>
      <c r="I29" s="4">
        <v>8</v>
      </c>
      <c r="J29" s="4">
        <v>14</v>
      </c>
      <c r="K29" s="4">
        <v>8</v>
      </c>
      <c r="L29" s="13">
        <f t="shared" si="0"/>
        <v>68</v>
      </c>
      <c r="M29" s="18"/>
    </row>
    <row r="30" spans="1:13" ht="12.75" customHeight="1" x14ac:dyDescent="0.35">
      <c r="D30" s="16">
        <f>SUM(D18:D29)</f>
        <v>120299526</v>
      </c>
      <c r="E30" s="16">
        <f>SUM(E18:E29)</f>
        <v>70052977</v>
      </c>
    </row>
    <row r="31" spans="1:13" ht="12.75" customHeight="1" x14ac:dyDescent="0.35"/>
  </sheetData>
  <mergeCells count="15">
    <mergeCell ref="D12:L12"/>
    <mergeCell ref="A7:C7"/>
    <mergeCell ref="D7:K7"/>
    <mergeCell ref="D9:L9"/>
    <mergeCell ref="D10:L10"/>
    <mergeCell ref="D11:L11"/>
    <mergeCell ref="F14:K14"/>
    <mergeCell ref="L14:L16"/>
    <mergeCell ref="F15:G15"/>
    <mergeCell ref="H15:K15"/>
    <mergeCell ref="A14:A17"/>
    <mergeCell ref="B14:B17"/>
    <mergeCell ref="C14:C17"/>
    <mergeCell ref="D14:D17"/>
    <mergeCell ref="E14:E17"/>
  </mergeCells>
  <dataValidations count="6">
    <dataValidation type="decimal" operator="lessThanOrEqual" allowBlank="1" showInputMessage="1" showErrorMessage="1" error="max. 15" sqref="H18:H29" xr:uid="{D4626637-BD24-45F4-938B-51AF31FACC2A}">
      <formula1>10</formula1>
    </dataValidation>
    <dataValidation type="decimal" operator="lessThanOrEqual" allowBlank="1" showInputMessage="1" showErrorMessage="1" error="max. 40" sqref="F18:F29" xr:uid="{6F92B5B5-1AE7-4265-864D-57C71DC91624}">
      <formula1>30</formula1>
    </dataValidation>
    <dataValidation type="decimal" operator="lessThanOrEqual" allowBlank="1" showInputMessage="1" showErrorMessage="1" error="max. 15" sqref="G18:G29" xr:uid="{ACE13279-30C0-4B4A-A999-69E3DACBD6F2}">
      <formula1>20</formula1>
    </dataValidation>
    <dataValidation type="decimal" operator="lessThanOrEqual" allowBlank="1" showInputMessage="1" showErrorMessage="1" error="max. 5" sqref="I18:I29" xr:uid="{B0ACD8AB-BCE2-46DA-970E-1D4F2152ECB0}">
      <formula1>10</formula1>
    </dataValidation>
    <dataValidation type="decimal" operator="lessThanOrEqual" allowBlank="1" showInputMessage="1" showErrorMessage="1" error="max. 10" sqref="J18:J29" xr:uid="{4D0C629E-6952-49C5-9C05-2A38DC36997F}">
      <formula1>20</formula1>
    </dataValidation>
    <dataValidation type="decimal" operator="lessThanOrEqual" allowBlank="1" showInputMessage="1" showErrorMessage="1" error="max. 10" sqref="K18:K29" xr:uid="{4962E57B-88E2-491A-8D4C-4741D15A1FDE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8AD4C-F418-4E34-87F9-13C8F5664518}">
  <dimension ref="A1:M31"/>
  <sheetViews>
    <sheetView showGridLines="0" zoomScale="80" zoomScaleNormal="80" workbookViewId="0"/>
  </sheetViews>
  <sheetFormatPr defaultColWidth="9.1796875" defaultRowHeight="12" x14ac:dyDescent="0.35"/>
  <cols>
    <col min="1" max="1" width="11.453125" style="2" customWidth="1"/>
    <col min="2" max="2" width="46.81640625" style="2" customWidth="1"/>
    <col min="3" max="3" width="43.453125" style="2" customWidth="1"/>
    <col min="4" max="4" width="15.453125" style="14" customWidth="1"/>
    <col min="5" max="5" width="15" style="14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3" ht="38.25" customHeight="1" x14ac:dyDescent="0.35">
      <c r="A1" s="1" t="s">
        <v>31</v>
      </c>
    </row>
    <row r="2" spans="1:13" ht="15" customHeight="1" x14ac:dyDescent="0.35">
      <c r="A2" s="3" t="s">
        <v>32</v>
      </c>
      <c r="D2" s="58" t="s">
        <v>93</v>
      </c>
    </row>
    <row r="3" spans="1:13" ht="12" customHeight="1" x14ac:dyDescent="0.35">
      <c r="A3" s="3" t="s">
        <v>27</v>
      </c>
      <c r="D3" s="6" t="s">
        <v>35</v>
      </c>
    </row>
    <row r="4" spans="1:13" ht="12" customHeight="1" x14ac:dyDescent="0.35">
      <c r="A4" s="3" t="s">
        <v>29</v>
      </c>
      <c r="D4" s="2" t="s">
        <v>36</v>
      </c>
    </row>
    <row r="5" spans="1:13" ht="12" customHeight="1" x14ac:dyDescent="0.35">
      <c r="A5" s="3" t="s">
        <v>30</v>
      </c>
      <c r="D5" s="2" t="s">
        <v>37</v>
      </c>
    </row>
    <row r="6" spans="1:13" ht="12" customHeight="1" x14ac:dyDescent="0.35">
      <c r="A6" s="3" t="s">
        <v>33</v>
      </c>
      <c r="D6" s="2" t="s">
        <v>38</v>
      </c>
    </row>
    <row r="7" spans="1:13" ht="35.5" customHeight="1" x14ac:dyDescent="0.35">
      <c r="A7" s="52" t="s">
        <v>34</v>
      </c>
      <c r="B7" s="52"/>
      <c r="C7" s="52"/>
      <c r="D7" s="53" t="s">
        <v>39</v>
      </c>
      <c r="E7" s="53"/>
      <c r="F7" s="53"/>
      <c r="G7" s="53"/>
      <c r="H7" s="53"/>
      <c r="I7" s="53"/>
      <c r="J7" s="53"/>
      <c r="K7" s="53"/>
    </row>
    <row r="8" spans="1:13" ht="15" customHeight="1" x14ac:dyDescent="0.35">
      <c r="A8" s="3" t="s">
        <v>28</v>
      </c>
      <c r="D8" s="3" t="s">
        <v>0</v>
      </c>
      <c r="E8" s="17"/>
      <c r="F8" s="17"/>
      <c r="G8" s="17"/>
      <c r="H8" s="17"/>
      <c r="I8" s="17"/>
      <c r="J8" s="17"/>
      <c r="K8" s="17"/>
      <c r="L8" s="17"/>
    </row>
    <row r="9" spans="1:13" ht="27.5" customHeight="1" x14ac:dyDescent="0.35">
      <c r="D9" s="53" t="s">
        <v>40</v>
      </c>
      <c r="E9" s="53"/>
      <c r="F9" s="53"/>
      <c r="G9" s="53"/>
      <c r="H9" s="53"/>
      <c r="I9" s="53"/>
      <c r="J9" s="53"/>
      <c r="K9" s="53"/>
      <c r="L9" s="53"/>
    </row>
    <row r="10" spans="1:13" ht="38.5" customHeight="1" x14ac:dyDescent="0.35">
      <c r="D10" s="53" t="s">
        <v>41</v>
      </c>
      <c r="E10" s="53"/>
      <c r="F10" s="53"/>
      <c r="G10" s="53"/>
      <c r="H10" s="53"/>
      <c r="I10" s="53"/>
      <c r="J10" s="53"/>
      <c r="K10" s="53"/>
      <c r="L10" s="53"/>
    </row>
    <row r="11" spans="1:13" ht="71.5" customHeight="1" x14ac:dyDescent="0.35">
      <c r="D11" s="53" t="s">
        <v>42</v>
      </c>
      <c r="E11" s="53"/>
      <c r="F11" s="53"/>
      <c r="G11" s="53"/>
      <c r="H11" s="53"/>
      <c r="I11" s="53"/>
      <c r="J11" s="53"/>
      <c r="K11" s="53"/>
      <c r="L11" s="53"/>
    </row>
    <row r="12" spans="1:13" ht="46" customHeight="1" x14ac:dyDescent="0.35">
      <c r="A12" s="3"/>
      <c r="D12" s="54" t="s">
        <v>43</v>
      </c>
      <c r="E12" s="55"/>
      <c r="F12" s="55"/>
      <c r="G12" s="55"/>
      <c r="H12" s="55"/>
      <c r="I12" s="55"/>
      <c r="J12" s="55"/>
      <c r="K12" s="55"/>
      <c r="L12" s="55"/>
    </row>
    <row r="13" spans="1:13" ht="15" customHeight="1" x14ac:dyDescent="0.35">
      <c r="A13" s="3"/>
      <c r="G13" s="3"/>
      <c r="H13" s="3"/>
      <c r="I13" s="3"/>
    </row>
    <row r="14" spans="1:13" ht="15" customHeight="1" x14ac:dyDescent="0.35">
      <c r="A14" s="38" t="s">
        <v>1</v>
      </c>
      <c r="B14" s="36" t="s">
        <v>2</v>
      </c>
      <c r="C14" s="36" t="s">
        <v>3</v>
      </c>
      <c r="D14" s="36" t="s">
        <v>4</v>
      </c>
      <c r="E14" s="40" t="s">
        <v>5</v>
      </c>
      <c r="F14" s="48" t="s">
        <v>6</v>
      </c>
      <c r="G14" s="49"/>
      <c r="H14" s="49"/>
      <c r="I14" s="49"/>
      <c r="J14" s="49"/>
      <c r="K14" s="49"/>
      <c r="L14" s="36" t="s">
        <v>7</v>
      </c>
      <c r="M14" s="18"/>
    </row>
    <row r="15" spans="1:13" ht="14.5" customHeight="1" x14ac:dyDescent="0.35">
      <c r="A15" s="39"/>
      <c r="B15" s="37"/>
      <c r="C15" s="37"/>
      <c r="D15" s="37"/>
      <c r="E15" s="41"/>
      <c r="F15" s="45" t="s">
        <v>15</v>
      </c>
      <c r="G15" s="46"/>
      <c r="H15" s="50" t="s">
        <v>16</v>
      </c>
      <c r="I15" s="51"/>
      <c r="J15" s="51"/>
      <c r="K15" s="51"/>
      <c r="L15" s="37"/>
      <c r="M15" s="18"/>
    </row>
    <row r="16" spans="1:13" ht="78" customHeight="1" x14ac:dyDescent="0.35">
      <c r="A16" s="39"/>
      <c r="B16" s="37"/>
      <c r="C16" s="37"/>
      <c r="D16" s="37"/>
      <c r="E16" s="41"/>
      <c r="F16" s="8" t="s">
        <v>17</v>
      </c>
      <c r="G16" s="8" t="s">
        <v>18</v>
      </c>
      <c r="H16" s="8" t="s">
        <v>19</v>
      </c>
      <c r="I16" s="8" t="s">
        <v>20</v>
      </c>
      <c r="J16" s="8" t="s">
        <v>21</v>
      </c>
      <c r="K16" s="12" t="s">
        <v>22</v>
      </c>
      <c r="L16" s="42"/>
      <c r="M16" s="18"/>
    </row>
    <row r="17" spans="1:13" ht="31" customHeight="1" x14ac:dyDescent="0.35">
      <c r="A17" s="56"/>
      <c r="B17" s="42"/>
      <c r="C17" s="47"/>
      <c r="D17" s="47"/>
      <c r="E17" s="57"/>
      <c r="F17" s="7" t="s">
        <v>24</v>
      </c>
      <c r="G17" s="7" t="s">
        <v>23</v>
      </c>
      <c r="H17" s="7" t="s">
        <v>25</v>
      </c>
      <c r="I17" s="7" t="s">
        <v>25</v>
      </c>
      <c r="J17" s="7" t="s">
        <v>23</v>
      </c>
      <c r="K17" s="7" t="s">
        <v>25</v>
      </c>
      <c r="L17" s="7"/>
      <c r="M17" s="18"/>
    </row>
    <row r="18" spans="1:13" ht="12.75" customHeight="1" x14ac:dyDescent="0.25">
      <c r="A18" s="59" t="s">
        <v>46</v>
      </c>
      <c r="B18" s="24" t="s">
        <v>47</v>
      </c>
      <c r="C18" s="24" t="s">
        <v>48</v>
      </c>
      <c r="D18" s="25">
        <v>8520500</v>
      </c>
      <c r="E18" s="26">
        <v>7500000</v>
      </c>
      <c r="F18" s="4">
        <v>26</v>
      </c>
      <c r="G18" s="4">
        <v>16</v>
      </c>
      <c r="H18" s="4">
        <v>7</v>
      </c>
      <c r="I18" s="4">
        <v>9</v>
      </c>
      <c r="J18" s="4">
        <v>17</v>
      </c>
      <c r="K18" s="4">
        <v>8</v>
      </c>
      <c r="L18" s="13">
        <f>SUM(F18:K18)</f>
        <v>83</v>
      </c>
      <c r="M18" s="18"/>
    </row>
    <row r="19" spans="1:13" ht="12.75" customHeight="1" x14ac:dyDescent="0.25">
      <c r="A19" s="60" t="s">
        <v>51</v>
      </c>
      <c r="B19" s="24" t="s">
        <v>52</v>
      </c>
      <c r="C19" s="24" t="s">
        <v>53</v>
      </c>
      <c r="D19" s="25">
        <v>14398053</v>
      </c>
      <c r="E19" s="26">
        <v>10600000</v>
      </c>
      <c r="F19" s="4">
        <v>25</v>
      </c>
      <c r="G19" s="4">
        <v>17</v>
      </c>
      <c r="H19" s="4">
        <v>7</v>
      </c>
      <c r="I19" s="4">
        <v>9</v>
      </c>
      <c r="J19" s="4">
        <v>13</v>
      </c>
      <c r="K19" s="4">
        <v>8</v>
      </c>
      <c r="L19" s="13">
        <f t="shared" ref="L19:L29" si="0">SUM(F19:K19)</f>
        <v>79</v>
      </c>
      <c r="M19" s="18"/>
    </row>
    <row r="20" spans="1:13" ht="12.75" customHeight="1" x14ac:dyDescent="0.25">
      <c r="A20" s="60" t="s">
        <v>55</v>
      </c>
      <c r="B20" s="24" t="s">
        <v>56</v>
      </c>
      <c r="C20" s="24" t="s">
        <v>57</v>
      </c>
      <c r="D20" s="25">
        <v>5993239</v>
      </c>
      <c r="E20" s="26">
        <v>5393915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6</v>
      </c>
      <c r="L20" s="13">
        <f t="shared" si="0"/>
        <v>11</v>
      </c>
      <c r="M20" s="18"/>
    </row>
    <row r="21" spans="1:13" ht="12.75" customHeight="1" x14ac:dyDescent="0.25">
      <c r="A21" s="60" t="s">
        <v>59</v>
      </c>
      <c r="B21" s="24" t="s">
        <v>60</v>
      </c>
      <c r="C21" s="24" t="s">
        <v>61</v>
      </c>
      <c r="D21" s="25">
        <v>10430500</v>
      </c>
      <c r="E21" s="26">
        <v>7000000</v>
      </c>
      <c r="F21" s="4">
        <v>25</v>
      </c>
      <c r="G21" s="4">
        <v>16</v>
      </c>
      <c r="H21" s="4">
        <v>9</v>
      </c>
      <c r="I21" s="4">
        <v>9</v>
      </c>
      <c r="J21" s="4">
        <v>18</v>
      </c>
      <c r="K21" s="4">
        <v>9</v>
      </c>
      <c r="L21" s="13">
        <f t="shared" si="0"/>
        <v>86</v>
      </c>
      <c r="M21" s="18"/>
    </row>
    <row r="22" spans="1:13" ht="12.75" customHeight="1" x14ac:dyDescent="0.25">
      <c r="A22" s="60" t="s">
        <v>63</v>
      </c>
      <c r="B22" s="24" t="s">
        <v>64</v>
      </c>
      <c r="C22" s="24" t="s">
        <v>65</v>
      </c>
      <c r="D22" s="25">
        <v>3830000</v>
      </c>
      <c r="E22" s="26">
        <v>2000000</v>
      </c>
      <c r="F22" s="4">
        <v>22</v>
      </c>
      <c r="G22" s="4">
        <v>17</v>
      </c>
      <c r="H22" s="4">
        <v>7</v>
      </c>
      <c r="I22" s="4">
        <v>7</v>
      </c>
      <c r="J22" s="4">
        <v>14</v>
      </c>
      <c r="K22" s="4">
        <v>8</v>
      </c>
      <c r="L22" s="13">
        <f t="shared" si="0"/>
        <v>75</v>
      </c>
      <c r="M22" s="18"/>
    </row>
    <row r="23" spans="1:13" ht="12.75" customHeight="1" x14ac:dyDescent="0.25">
      <c r="A23" s="60" t="s">
        <v>67</v>
      </c>
      <c r="B23" s="24" t="s">
        <v>68</v>
      </c>
      <c r="C23" s="24" t="s">
        <v>69</v>
      </c>
      <c r="D23" s="25">
        <v>10200000</v>
      </c>
      <c r="E23" s="26">
        <v>7000000</v>
      </c>
      <c r="F23" s="4">
        <v>12</v>
      </c>
      <c r="G23" s="4">
        <v>15</v>
      </c>
      <c r="H23" s="4">
        <v>8</v>
      </c>
      <c r="I23" s="4">
        <v>6</v>
      </c>
      <c r="J23" s="4">
        <v>14</v>
      </c>
      <c r="K23" s="4">
        <v>8</v>
      </c>
      <c r="L23" s="13">
        <f t="shared" si="0"/>
        <v>63</v>
      </c>
      <c r="M23" s="18"/>
    </row>
    <row r="24" spans="1:13" ht="12.75" customHeight="1" x14ac:dyDescent="0.25">
      <c r="A24" s="60" t="s">
        <v>71</v>
      </c>
      <c r="B24" s="24" t="s">
        <v>72</v>
      </c>
      <c r="C24" s="24" t="s">
        <v>73</v>
      </c>
      <c r="D24" s="25">
        <v>8430000</v>
      </c>
      <c r="E24" s="26">
        <v>3500000</v>
      </c>
      <c r="F24" s="4">
        <v>27</v>
      </c>
      <c r="G24" s="4">
        <v>19</v>
      </c>
      <c r="H24" s="4">
        <v>8</v>
      </c>
      <c r="I24" s="4">
        <v>8</v>
      </c>
      <c r="J24" s="4">
        <v>18</v>
      </c>
      <c r="K24" s="4">
        <v>9</v>
      </c>
      <c r="L24" s="13">
        <f t="shared" si="0"/>
        <v>89</v>
      </c>
      <c r="M24" s="18"/>
    </row>
    <row r="25" spans="1:13" ht="12.75" customHeight="1" x14ac:dyDescent="0.25">
      <c r="A25" s="60" t="s">
        <v>75</v>
      </c>
      <c r="B25" s="24" t="s">
        <v>76</v>
      </c>
      <c r="C25" s="24" t="s">
        <v>77</v>
      </c>
      <c r="D25" s="25">
        <v>10069110</v>
      </c>
      <c r="E25" s="26">
        <v>5000000</v>
      </c>
      <c r="F25" s="4">
        <v>26</v>
      </c>
      <c r="G25" s="4">
        <v>17</v>
      </c>
      <c r="H25" s="4">
        <v>9</v>
      </c>
      <c r="I25" s="4">
        <v>9</v>
      </c>
      <c r="J25" s="4">
        <v>17</v>
      </c>
      <c r="K25" s="4">
        <v>6</v>
      </c>
      <c r="L25" s="13">
        <f t="shared" si="0"/>
        <v>84</v>
      </c>
      <c r="M25" s="18"/>
    </row>
    <row r="26" spans="1:13" ht="12.75" customHeight="1" x14ac:dyDescent="0.25">
      <c r="A26" s="60" t="s">
        <v>79</v>
      </c>
      <c r="B26" s="24" t="s">
        <v>80</v>
      </c>
      <c r="C26" s="24" t="s">
        <v>81</v>
      </c>
      <c r="D26" s="25">
        <v>14880000</v>
      </c>
      <c r="E26" s="26">
        <v>7440000</v>
      </c>
      <c r="F26" s="4">
        <v>18</v>
      </c>
      <c r="G26" s="4">
        <v>16</v>
      </c>
      <c r="H26" s="4">
        <v>6</v>
      </c>
      <c r="I26" s="4">
        <v>8</v>
      </c>
      <c r="J26" s="4">
        <v>13</v>
      </c>
      <c r="K26" s="4">
        <v>7</v>
      </c>
      <c r="L26" s="13">
        <f t="shared" si="0"/>
        <v>68</v>
      </c>
      <c r="M26" s="18"/>
    </row>
    <row r="27" spans="1:13" ht="12.75" customHeight="1" x14ac:dyDescent="0.25">
      <c r="A27" s="60" t="s">
        <v>83</v>
      </c>
      <c r="B27" s="24" t="s">
        <v>84</v>
      </c>
      <c r="C27" s="24" t="s">
        <v>85</v>
      </c>
      <c r="D27" s="25">
        <v>15000000</v>
      </c>
      <c r="E27" s="26">
        <v>7000000</v>
      </c>
      <c r="F27" s="4">
        <v>23</v>
      </c>
      <c r="G27" s="4">
        <v>17</v>
      </c>
      <c r="H27" s="4">
        <v>7</v>
      </c>
      <c r="I27" s="4">
        <v>7</v>
      </c>
      <c r="J27" s="4">
        <v>17</v>
      </c>
      <c r="K27" s="4">
        <v>8</v>
      </c>
      <c r="L27" s="13">
        <f t="shared" si="0"/>
        <v>79</v>
      </c>
      <c r="M27" s="18"/>
    </row>
    <row r="28" spans="1:13" ht="12.75" customHeight="1" x14ac:dyDescent="0.25">
      <c r="A28" s="60" t="s">
        <v>86</v>
      </c>
      <c r="B28" s="24" t="s">
        <v>87</v>
      </c>
      <c r="C28" s="24" t="s">
        <v>88</v>
      </c>
      <c r="D28" s="25">
        <v>9310000</v>
      </c>
      <c r="E28" s="26">
        <v>3000000</v>
      </c>
      <c r="F28" s="4">
        <v>26</v>
      </c>
      <c r="G28" s="4">
        <v>12</v>
      </c>
      <c r="H28" s="4">
        <v>8</v>
      </c>
      <c r="I28" s="4">
        <v>9</v>
      </c>
      <c r="J28" s="4">
        <v>15</v>
      </c>
      <c r="K28" s="4">
        <v>9</v>
      </c>
      <c r="L28" s="13">
        <f t="shared" si="0"/>
        <v>79</v>
      </c>
      <c r="M28" s="18"/>
    </row>
    <row r="29" spans="1:13" ht="12.75" customHeight="1" x14ac:dyDescent="0.25">
      <c r="A29" s="60" t="s">
        <v>90</v>
      </c>
      <c r="B29" s="24" t="s">
        <v>80</v>
      </c>
      <c r="C29" s="24" t="s">
        <v>91</v>
      </c>
      <c r="D29" s="25">
        <v>9238124</v>
      </c>
      <c r="E29" s="27">
        <v>4619062</v>
      </c>
      <c r="F29" s="4">
        <v>18</v>
      </c>
      <c r="G29" s="4">
        <v>12</v>
      </c>
      <c r="H29" s="4">
        <v>6</v>
      </c>
      <c r="I29" s="4">
        <v>8</v>
      </c>
      <c r="J29" s="4">
        <v>14</v>
      </c>
      <c r="K29" s="4">
        <v>8</v>
      </c>
      <c r="L29" s="13">
        <f t="shared" si="0"/>
        <v>66</v>
      </c>
      <c r="M29" s="18"/>
    </row>
    <row r="30" spans="1:13" ht="12.75" customHeight="1" x14ac:dyDescent="0.35">
      <c r="D30" s="16">
        <f>SUM(D18:D29)</f>
        <v>120299526</v>
      </c>
      <c r="E30" s="16">
        <f>SUM(E18:E29)</f>
        <v>70052977</v>
      </c>
    </row>
    <row r="31" spans="1:13" ht="12.75" customHeight="1" x14ac:dyDescent="0.35"/>
  </sheetData>
  <mergeCells count="15">
    <mergeCell ref="D12:L12"/>
    <mergeCell ref="A7:C7"/>
    <mergeCell ref="D7:K7"/>
    <mergeCell ref="D9:L9"/>
    <mergeCell ref="D10:L10"/>
    <mergeCell ref="D11:L11"/>
    <mergeCell ref="F14:K14"/>
    <mergeCell ref="L14:L16"/>
    <mergeCell ref="F15:G15"/>
    <mergeCell ref="H15:K15"/>
    <mergeCell ref="A14:A17"/>
    <mergeCell ref="B14:B17"/>
    <mergeCell ref="C14:C17"/>
    <mergeCell ref="D14:D17"/>
    <mergeCell ref="E14:E17"/>
  </mergeCells>
  <dataValidations count="6">
    <dataValidation type="decimal" operator="lessThanOrEqual" allowBlank="1" showInputMessage="1" showErrorMessage="1" error="max. 15" sqref="H18:H29" xr:uid="{E39B4F57-AB5E-427F-9D2B-496A0EB597F1}">
      <formula1>10</formula1>
    </dataValidation>
    <dataValidation type="decimal" operator="lessThanOrEqual" allowBlank="1" showInputMessage="1" showErrorMessage="1" error="max. 40" sqref="F18:F29" xr:uid="{F43B3CCB-4860-4AB3-B3AF-4183EC9D405B}">
      <formula1>30</formula1>
    </dataValidation>
    <dataValidation type="decimal" operator="lessThanOrEqual" allowBlank="1" showInputMessage="1" showErrorMessage="1" error="max. 15" sqref="G18:G29" xr:uid="{608C96E5-8820-4DCB-827A-A0BF0E1E2EAA}">
      <formula1>20</formula1>
    </dataValidation>
    <dataValidation type="decimal" operator="lessThanOrEqual" allowBlank="1" showInputMessage="1" showErrorMessage="1" error="max. 5" sqref="I18:I29" xr:uid="{15D61D70-D5E1-4D19-8EE2-128097EBBEE3}">
      <formula1>10</formula1>
    </dataValidation>
    <dataValidation type="decimal" operator="lessThanOrEqual" allowBlank="1" showInputMessage="1" showErrorMessage="1" error="max. 10" sqref="J18:J29" xr:uid="{D2512C9D-7F95-4687-B39D-D5F0480D93DB}">
      <formula1>20</formula1>
    </dataValidation>
    <dataValidation type="decimal" operator="lessThanOrEqual" allowBlank="1" showInputMessage="1" showErrorMessage="1" error="max. 10" sqref="K18:K29" xr:uid="{56152210-FDFD-464C-A3CA-10BF5BBCF5D9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19F9-C2F1-4F92-AA41-D646C19EFDC9}">
  <dimension ref="A1:M31"/>
  <sheetViews>
    <sheetView showGridLines="0" zoomScale="80" zoomScaleNormal="80" workbookViewId="0"/>
  </sheetViews>
  <sheetFormatPr defaultColWidth="9.1796875" defaultRowHeight="12" x14ac:dyDescent="0.35"/>
  <cols>
    <col min="1" max="1" width="11.453125" style="2" customWidth="1"/>
    <col min="2" max="2" width="46.81640625" style="2" customWidth="1"/>
    <col min="3" max="3" width="43.453125" style="2" customWidth="1"/>
    <col min="4" max="4" width="15.453125" style="14" customWidth="1"/>
    <col min="5" max="5" width="15" style="14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3" ht="38.25" customHeight="1" x14ac:dyDescent="0.35">
      <c r="A1" s="1" t="s">
        <v>31</v>
      </c>
    </row>
    <row r="2" spans="1:13" ht="15" customHeight="1" x14ac:dyDescent="0.35">
      <c r="A2" s="3" t="s">
        <v>32</v>
      </c>
      <c r="D2" s="58" t="s">
        <v>93</v>
      </c>
    </row>
    <row r="3" spans="1:13" ht="12" customHeight="1" x14ac:dyDescent="0.35">
      <c r="A3" s="3" t="s">
        <v>27</v>
      </c>
      <c r="D3" s="6" t="s">
        <v>35</v>
      </c>
    </row>
    <row r="4" spans="1:13" ht="12" customHeight="1" x14ac:dyDescent="0.35">
      <c r="A4" s="3" t="s">
        <v>29</v>
      </c>
      <c r="D4" s="2" t="s">
        <v>36</v>
      </c>
    </row>
    <row r="5" spans="1:13" ht="12" customHeight="1" x14ac:dyDescent="0.35">
      <c r="A5" s="3" t="s">
        <v>30</v>
      </c>
      <c r="D5" s="2" t="s">
        <v>37</v>
      </c>
    </row>
    <row r="6" spans="1:13" ht="12" customHeight="1" x14ac:dyDescent="0.35">
      <c r="A6" s="3" t="s">
        <v>33</v>
      </c>
      <c r="D6" s="2" t="s">
        <v>38</v>
      </c>
    </row>
    <row r="7" spans="1:13" ht="35.5" customHeight="1" x14ac:dyDescent="0.35">
      <c r="A7" s="52" t="s">
        <v>34</v>
      </c>
      <c r="B7" s="52"/>
      <c r="C7" s="52"/>
      <c r="D7" s="53" t="s">
        <v>39</v>
      </c>
      <c r="E7" s="53"/>
      <c r="F7" s="53"/>
      <c r="G7" s="53"/>
      <c r="H7" s="53"/>
      <c r="I7" s="53"/>
      <c r="J7" s="53"/>
      <c r="K7" s="53"/>
    </row>
    <row r="8" spans="1:13" ht="15" customHeight="1" x14ac:dyDescent="0.35">
      <c r="A8" s="3" t="s">
        <v>28</v>
      </c>
      <c r="D8" s="3" t="s">
        <v>0</v>
      </c>
      <c r="E8" s="17"/>
      <c r="F8" s="17"/>
      <c r="G8" s="17"/>
      <c r="H8" s="17"/>
      <c r="I8" s="17"/>
      <c r="J8" s="17"/>
      <c r="K8" s="17"/>
      <c r="L8" s="17"/>
    </row>
    <row r="9" spans="1:13" ht="27.5" customHeight="1" x14ac:dyDescent="0.35">
      <c r="D9" s="53" t="s">
        <v>40</v>
      </c>
      <c r="E9" s="53"/>
      <c r="F9" s="53"/>
      <c r="G9" s="53"/>
      <c r="H9" s="53"/>
      <c r="I9" s="53"/>
      <c r="J9" s="53"/>
      <c r="K9" s="53"/>
      <c r="L9" s="53"/>
    </row>
    <row r="10" spans="1:13" ht="38.5" customHeight="1" x14ac:dyDescent="0.35">
      <c r="D10" s="53" t="s">
        <v>41</v>
      </c>
      <c r="E10" s="53"/>
      <c r="F10" s="53"/>
      <c r="G10" s="53"/>
      <c r="H10" s="53"/>
      <c r="I10" s="53"/>
      <c r="J10" s="53"/>
      <c r="K10" s="53"/>
      <c r="L10" s="53"/>
    </row>
    <row r="11" spans="1:13" ht="73" customHeight="1" x14ac:dyDescent="0.35">
      <c r="D11" s="53" t="s">
        <v>42</v>
      </c>
      <c r="E11" s="53"/>
      <c r="F11" s="53"/>
      <c r="G11" s="53"/>
      <c r="H11" s="53"/>
      <c r="I11" s="53"/>
      <c r="J11" s="53"/>
      <c r="K11" s="53"/>
      <c r="L11" s="53"/>
    </row>
    <row r="12" spans="1:13" ht="46" customHeight="1" x14ac:dyDescent="0.35">
      <c r="A12" s="3"/>
      <c r="D12" s="54" t="s">
        <v>43</v>
      </c>
      <c r="E12" s="55"/>
      <c r="F12" s="55"/>
      <c r="G12" s="55"/>
      <c r="H12" s="55"/>
      <c r="I12" s="55"/>
      <c r="J12" s="55"/>
      <c r="K12" s="55"/>
      <c r="L12" s="55"/>
    </row>
    <row r="13" spans="1:13" ht="15" customHeight="1" x14ac:dyDescent="0.35">
      <c r="A13" s="3"/>
      <c r="G13" s="3"/>
      <c r="H13" s="3"/>
      <c r="I13" s="3"/>
    </row>
    <row r="14" spans="1:13" ht="15" customHeight="1" x14ac:dyDescent="0.35">
      <c r="A14" s="38" t="s">
        <v>1</v>
      </c>
      <c r="B14" s="36" t="s">
        <v>2</v>
      </c>
      <c r="C14" s="36" t="s">
        <v>3</v>
      </c>
      <c r="D14" s="36" t="s">
        <v>4</v>
      </c>
      <c r="E14" s="40" t="s">
        <v>5</v>
      </c>
      <c r="F14" s="48" t="s">
        <v>6</v>
      </c>
      <c r="G14" s="49"/>
      <c r="H14" s="49"/>
      <c r="I14" s="49"/>
      <c r="J14" s="49"/>
      <c r="K14" s="49"/>
      <c r="L14" s="36" t="s">
        <v>7</v>
      </c>
      <c r="M14" s="18"/>
    </row>
    <row r="15" spans="1:13" ht="14.5" customHeight="1" x14ac:dyDescent="0.35">
      <c r="A15" s="39"/>
      <c r="B15" s="37"/>
      <c r="C15" s="37"/>
      <c r="D15" s="37"/>
      <c r="E15" s="41"/>
      <c r="F15" s="45" t="s">
        <v>15</v>
      </c>
      <c r="G15" s="46"/>
      <c r="H15" s="50" t="s">
        <v>16</v>
      </c>
      <c r="I15" s="51"/>
      <c r="J15" s="51"/>
      <c r="K15" s="51"/>
      <c r="L15" s="37"/>
      <c r="M15" s="18"/>
    </row>
    <row r="16" spans="1:13" ht="78" customHeight="1" x14ac:dyDescent="0.35">
      <c r="A16" s="39"/>
      <c r="B16" s="37"/>
      <c r="C16" s="37"/>
      <c r="D16" s="37"/>
      <c r="E16" s="41"/>
      <c r="F16" s="8" t="s">
        <v>17</v>
      </c>
      <c r="G16" s="8" t="s">
        <v>18</v>
      </c>
      <c r="H16" s="8" t="s">
        <v>19</v>
      </c>
      <c r="I16" s="8" t="s">
        <v>20</v>
      </c>
      <c r="J16" s="8" t="s">
        <v>21</v>
      </c>
      <c r="K16" s="12" t="s">
        <v>22</v>
      </c>
      <c r="L16" s="42"/>
      <c r="M16" s="18"/>
    </row>
    <row r="17" spans="1:13" ht="31" customHeight="1" x14ac:dyDescent="0.35">
      <c r="A17" s="56"/>
      <c r="B17" s="42"/>
      <c r="C17" s="47"/>
      <c r="D17" s="47"/>
      <c r="E17" s="57"/>
      <c r="F17" s="7" t="s">
        <v>24</v>
      </c>
      <c r="G17" s="7" t="s">
        <v>23</v>
      </c>
      <c r="H17" s="7" t="s">
        <v>25</v>
      </c>
      <c r="I17" s="7" t="s">
        <v>25</v>
      </c>
      <c r="J17" s="7" t="s">
        <v>23</v>
      </c>
      <c r="K17" s="7" t="s">
        <v>25</v>
      </c>
      <c r="L17" s="7"/>
      <c r="M17" s="18"/>
    </row>
    <row r="18" spans="1:13" ht="12.75" customHeight="1" x14ac:dyDescent="0.25">
      <c r="A18" s="59" t="s">
        <v>46</v>
      </c>
      <c r="B18" s="24" t="s">
        <v>47</v>
      </c>
      <c r="C18" s="24" t="s">
        <v>48</v>
      </c>
      <c r="D18" s="25">
        <v>8520500</v>
      </c>
      <c r="E18" s="26">
        <v>7500000</v>
      </c>
      <c r="F18" s="4">
        <v>28</v>
      </c>
      <c r="G18" s="4">
        <v>16</v>
      </c>
      <c r="H18" s="4">
        <v>7</v>
      </c>
      <c r="I18" s="4">
        <v>8</v>
      </c>
      <c r="J18" s="4">
        <v>17</v>
      </c>
      <c r="K18" s="4">
        <v>8</v>
      </c>
      <c r="L18" s="13">
        <f>SUM(F18:K18)</f>
        <v>84</v>
      </c>
      <c r="M18" s="18"/>
    </row>
    <row r="19" spans="1:13" ht="12.75" customHeight="1" x14ac:dyDescent="0.25">
      <c r="A19" s="60" t="s">
        <v>51</v>
      </c>
      <c r="B19" s="24" t="s">
        <v>52</v>
      </c>
      <c r="C19" s="24" t="s">
        <v>53</v>
      </c>
      <c r="D19" s="25">
        <v>14398053</v>
      </c>
      <c r="E19" s="26">
        <v>10600000</v>
      </c>
      <c r="F19" s="4">
        <v>21</v>
      </c>
      <c r="G19" s="4">
        <v>17</v>
      </c>
      <c r="H19" s="4">
        <v>7</v>
      </c>
      <c r="I19" s="4">
        <v>9</v>
      </c>
      <c r="J19" s="4">
        <v>13</v>
      </c>
      <c r="K19" s="4">
        <v>8</v>
      </c>
      <c r="L19" s="13">
        <f t="shared" ref="L19:L29" si="0">SUM(F19:K19)</f>
        <v>75</v>
      </c>
      <c r="M19" s="18"/>
    </row>
    <row r="20" spans="1:13" ht="12.75" customHeight="1" x14ac:dyDescent="0.25">
      <c r="A20" s="60" t="s">
        <v>55</v>
      </c>
      <c r="B20" s="24" t="s">
        <v>56</v>
      </c>
      <c r="C20" s="24" t="s">
        <v>57</v>
      </c>
      <c r="D20" s="25">
        <v>5993239</v>
      </c>
      <c r="E20" s="26">
        <v>5393915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6</v>
      </c>
      <c r="L20" s="13">
        <f t="shared" si="0"/>
        <v>11</v>
      </c>
      <c r="M20" s="18"/>
    </row>
    <row r="21" spans="1:13" ht="12.75" customHeight="1" x14ac:dyDescent="0.25">
      <c r="A21" s="60" t="s">
        <v>59</v>
      </c>
      <c r="B21" s="24" t="s">
        <v>60</v>
      </c>
      <c r="C21" s="24" t="s">
        <v>61</v>
      </c>
      <c r="D21" s="25">
        <v>10430500</v>
      </c>
      <c r="E21" s="26">
        <v>7000000</v>
      </c>
      <c r="F21" s="4">
        <v>28</v>
      </c>
      <c r="G21" s="4">
        <v>16</v>
      </c>
      <c r="H21" s="4">
        <v>9</v>
      </c>
      <c r="I21" s="4">
        <v>8</v>
      </c>
      <c r="J21" s="4">
        <v>18</v>
      </c>
      <c r="K21" s="4">
        <v>9</v>
      </c>
      <c r="L21" s="13">
        <f t="shared" si="0"/>
        <v>88</v>
      </c>
      <c r="M21" s="18"/>
    </row>
    <row r="22" spans="1:13" ht="12.75" customHeight="1" x14ac:dyDescent="0.25">
      <c r="A22" s="60" t="s">
        <v>63</v>
      </c>
      <c r="B22" s="24" t="s">
        <v>64</v>
      </c>
      <c r="C22" s="24" t="s">
        <v>65</v>
      </c>
      <c r="D22" s="25">
        <v>3830000</v>
      </c>
      <c r="E22" s="26">
        <v>2000000</v>
      </c>
      <c r="F22" s="4">
        <v>20</v>
      </c>
      <c r="G22" s="4">
        <v>17</v>
      </c>
      <c r="H22" s="4">
        <v>7</v>
      </c>
      <c r="I22" s="4">
        <v>7</v>
      </c>
      <c r="J22" s="4">
        <v>14</v>
      </c>
      <c r="K22" s="4">
        <v>8</v>
      </c>
      <c r="L22" s="13">
        <f t="shared" si="0"/>
        <v>73</v>
      </c>
      <c r="M22" s="18"/>
    </row>
    <row r="23" spans="1:13" ht="12.75" customHeight="1" x14ac:dyDescent="0.25">
      <c r="A23" s="60" t="s">
        <v>67</v>
      </c>
      <c r="B23" s="24" t="s">
        <v>68</v>
      </c>
      <c r="C23" s="24" t="s">
        <v>69</v>
      </c>
      <c r="D23" s="25">
        <v>10200000</v>
      </c>
      <c r="E23" s="26">
        <v>7000000</v>
      </c>
      <c r="F23" s="4">
        <v>15</v>
      </c>
      <c r="G23" s="4">
        <v>15</v>
      </c>
      <c r="H23" s="4">
        <v>8</v>
      </c>
      <c r="I23" s="4">
        <v>7</v>
      </c>
      <c r="J23" s="4">
        <v>14</v>
      </c>
      <c r="K23" s="4">
        <v>8</v>
      </c>
      <c r="L23" s="13">
        <f t="shared" si="0"/>
        <v>67</v>
      </c>
      <c r="M23" s="18"/>
    </row>
    <row r="24" spans="1:13" ht="12.75" customHeight="1" x14ac:dyDescent="0.25">
      <c r="A24" s="60" t="s">
        <v>71</v>
      </c>
      <c r="B24" s="24" t="s">
        <v>72</v>
      </c>
      <c r="C24" s="24" t="s">
        <v>73</v>
      </c>
      <c r="D24" s="25">
        <v>8430000</v>
      </c>
      <c r="E24" s="26">
        <v>3500000</v>
      </c>
      <c r="F24" s="4">
        <v>29</v>
      </c>
      <c r="G24" s="4">
        <v>19</v>
      </c>
      <c r="H24" s="4">
        <v>9</v>
      </c>
      <c r="I24" s="4">
        <v>9</v>
      </c>
      <c r="J24" s="4">
        <v>18</v>
      </c>
      <c r="K24" s="4">
        <v>9</v>
      </c>
      <c r="L24" s="13">
        <f t="shared" si="0"/>
        <v>93</v>
      </c>
      <c r="M24" s="18"/>
    </row>
    <row r="25" spans="1:13" ht="12.75" customHeight="1" x14ac:dyDescent="0.25">
      <c r="A25" s="60" t="s">
        <v>75</v>
      </c>
      <c r="B25" s="24" t="s">
        <v>76</v>
      </c>
      <c r="C25" s="24" t="s">
        <v>77</v>
      </c>
      <c r="D25" s="25">
        <v>10069110</v>
      </c>
      <c r="E25" s="26">
        <v>5000000</v>
      </c>
      <c r="F25" s="4">
        <v>27</v>
      </c>
      <c r="G25" s="4">
        <v>17</v>
      </c>
      <c r="H25" s="4">
        <v>9</v>
      </c>
      <c r="I25" s="4">
        <v>9</v>
      </c>
      <c r="J25" s="4">
        <v>17</v>
      </c>
      <c r="K25" s="4">
        <v>6</v>
      </c>
      <c r="L25" s="13">
        <f t="shared" si="0"/>
        <v>85</v>
      </c>
      <c r="M25" s="18"/>
    </row>
    <row r="26" spans="1:13" ht="12.75" customHeight="1" x14ac:dyDescent="0.25">
      <c r="A26" s="60" t="s">
        <v>79</v>
      </c>
      <c r="B26" s="24" t="s">
        <v>80</v>
      </c>
      <c r="C26" s="24" t="s">
        <v>81</v>
      </c>
      <c r="D26" s="25">
        <v>14880000</v>
      </c>
      <c r="E26" s="26">
        <v>7440000</v>
      </c>
      <c r="F26" s="4">
        <v>18</v>
      </c>
      <c r="G26" s="4">
        <v>16</v>
      </c>
      <c r="H26" s="4">
        <v>7</v>
      </c>
      <c r="I26" s="4">
        <v>8</v>
      </c>
      <c r="J26" s="4">
        <v>13</v>
      </c>
      <c r="K26" s="4">
        <v>7</v>
      </c>
      <c r="L26" s="13">
        <f t="shared" si="0"/>
        <v>69</v>
      </c>
      <c r="M26" s="18"/>
    </row>
    <row r="27" spans="1:13" ht="12.75" customHeight="1" x14ac:dyDescent="0.25">
      <c r="A27" s="60" t="s">
        <v>83</v>
      </c>
      <c r="B27" s="24" t="s">
        <v>84</v>
      </c>
      <c r="C27" s="24" t="s">
        <v>85</v>
      </c>
      <c r="D27" s="25">
        <v>15000000</v>
      </c>
      <c r="E27" s="26">
        <v>7000000</v>
      </c>
      <c r="F27" s="4">
        <v>26</v>
      </c>
      <c r="G27" s="4">
        <v>17</v>
      </c>
      <c r="H27" s="4">
        <v>8</v>
      </c>
      <c r="I27" s="4">
        <v>8</v>
      </c>
      <c r="J27" s="4">
        <v>17</v>
      </c>
      <c r="K27" s="4">
        <v>8</v>
      </c>
      <c r="L27" s="13">
        <f t="shared" si="0"/>
        <v>84</v>
      </c>
      <c r="M27" s="18"/>
    </row>
    <row r="28" spans="1:13" ht="12.75" customHeight="1" x14ac:dyDescent="0.25">
      <c r="A28" s="60" t="s">
        <v>86</v>
      </c>
      <c r="B28" s="24" t="s">
        <v>87</v>
      </c>
      <c r="C28" s="24" t="s">
        <v>88</v>
      </c>
      <c r="D28" s="25">
        <v>9310000</v>
      </c>
      <c r="E28" s="26">
        <v>3000000</v>
      </c>
      <c r="F28" s="4">
        <v>24</v>
      </c>
      <c r="G28" s="4">
        <v>12</v>
      </c>
      <c r="H28" s="4">
        <v>8</v>
      </c>
      <c r="I28" s="4">
        <v>8</v>
      </c>
      <c r="J28" s="4">
        <v>15</v>
      </c>
      <c r="K28" s="4">
        <v>9</v>
      </c>
      <c r="L28" s="13">
        <f t="shared" si="0"/>
        <v>76</v>
      </c>
      <c r="M28" s="18"/>
    </row>
    <row r="29" spans="1:13" ht="12.75" customHeight="1" x14ac:dyDescent="0.25">
      <c r="A29" s="60" t="s">
        <v>90</v>
      </c>
      <c r="B29" s="24" t="s">
        <v>80</v>
      </c>
      <c r="C29" s="24" t="s">
        <v>91</v>
      </c>
      <c r="D29" s="25">
        <v>9238124</v>
      </c>
      <c r="E29" s="27">
        <v>4619062</v>
      </c>
      <c r="F29" s="4">
        <v>18</v>
      </c>
      <c r="G29" s="4">
        <v>12</v>
      </c>
      <c r="H29" s="4">
        <v>8</v>
      </c>
      <c r="I29" s="4">
        <v>8</v>
      </c>
      <c r="J29" s="4">
        <v>14</v>
      </c>
      <c r="K29" s="4">
        <v>8</v>
      </c>
      <c r="L29" s="13">
        <f t="shared" si="0"/>
        <v>68</v>
      </c>
      <c r="M29" s="18"/>
    </row>
    <row r="30" spans="1:13" ht="12.75" customHeight="1" x14ac:dyDescent="0.35">
      <c r="D30" s="16">
        <f>SUM(D18:D29)</f>
        <v>120299526</v>
      </c>
      <c r="E30" s="16">
        <f>SUM(E18:E29)</f>
        <v>70052977</v>
      </c>
    </row>
    <row r="31" spans="1:13" ht="12.75" customHeight="1" x14ac:dyDescent="0.35"/>
  </sheetData>
  <mergeCells count="15">
    <mergeCell ref="D12:L12"/>
    <mergeCell ref="A7:C7"/>
    <mergeCell ref="D7:K7"/>
    <mergeCell ref="D9:L9"/>
    <mergeCell ref="D10:L10"/>
    <mergeCell ref="D11:L11"/>
    <mergeCell ref="F14:K14"/>
    <mergeCell ref="L14:L16"/>
    <mergeCell ref="F15:G15"/>
    <mergeCell ref="H15:K15"/>
    <mergeCell ref="A14:A17"/>
    <mergeCell ref="B14:B17"/>
    <mergeCell ref="C14:C17"/>
    <mergeCell ref="D14:D17"/>
    <mergeCell ref="E14:E17"/>
  </mergeCells>
  <dataValidations count="6">
    <dataValidation type="decimal" operator="lessThanOrEqual" allowBlank="1" showInputMessage="1" showErrorMessage="1" error="max. 15" sqref="H18:H29" xr:uid="{405710D7-E510-4BF4-9EDD-842902E4033D}">
      <formula1>10</formula1>
    </dataValidation>
    <dataValidation type="decimal" operator="lessThanOrEqual" allowBlank="1" showInputMessage="1" showErrorMessage="1" error="max. 40" sqref="F18:F29" xr:uid="{55D53CFD-1BF6-4513-8012-183372FF60E9}">
      <formula1>30</formula1>
    </dataValidation>
    <dataValidation type="decimal" operator="lessThanOrEqual" allowBlank="1" showInputMessage="1" showErrorMessage="1" error="max. 15" sqref="G18:G29" xr:uid="{6755D059-B4ED-4C82-9319-4622E9E57679}">
      <formula1>20</formula1>
    </dataValidation>
    <dataValidation type="decimal" operator="lessThanOrEqual" allowBlank="1" showInputMessage="1" showErrorMessage="1" error="max. 5" sqref="I18:I29" xr:uid="{C9C27B27-F791-431B-AEAE-D5C42371EBEE}">
      <formula1>10</formula1>
    </dataValidation>
    <dataValidation type="decimal" operator="lessThanOrEqual" allowBlank="1" showInputMessage="1" showErrorMessage="1" error="max. 10" sqref="J18:J29" xr:uid="{DB76FEB7-0AEE-4E28-AE34-E2B749B124A3}">
      <formula1>20</formula1>
    </dataValidation>
    <dataValidation type="decimal" operator="lessThanOrEqual" allowBlank="1" showInputMessage="1" showErrorMessage="1" error="max. 10" sqref="K18:K29" xr:uid="{E97C0BC1-3209-45F9-8552-7F8D02F3EFB5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d75d15-bca9-47f6-bffa-3b7a2afa4dc9">
      <Terms xmlns="http://schemas.microsoft.com/office/infopath/2007/PartnerControls"/>
    </lcf76f155ced4ddcb4097134ff3c332f>
    <TaxCatchAll xmlns="72f787dc-d373-4ea3-a2d4-b1745efef7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42856DFB0A8C48BAF373B18A3AF48A" ma:contentTypeVersion="11" ma:contentTypeDescription="Vytvoří nový dokument" ma:contentTypeScope="" ma:versionID="2d55fcdbfb2c2f9fa7d07f4188fc8196">
  <xsd:schema xmlns:xsd="http://www.w3.org/2001/XMLSchema" xmlns:xs="http://www.w3.org/2001/XMLSchema" xmlns:p="http://schemas.microsoft.com/office/2006/metadata/properties" xmlns:ns2="28d75d15-bca9-47f6-bffa-3b7a2afa4dc9" xmlns:ns3="72f787dc-d373-4ea3-a2d4-b1745efef71e" targetNamespace="http://schemas.microsoft.com/office/2006/metadata/properties" ma:root="true" ma:fieldsID="2f88170193ee468dd62a9fc58435cf07" ns2:_="" ns3:_="">
    <xsd:import namespace="28d75d15-bca9-47f6-bffa-3b7a2afa4dc9"/>
    <xsd:import namespace="72f787dc-d373-4ea3-a2d4-b1745efef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75d15-bca9-47f6-bffa-3b7a2afa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787dc-d373-4ea3-a2d4-b1745efef7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27928c-e6d5-4eb8-bd90-ab48c8c772d0}" ma:internalName="TaxCatchAll" ma:showField="CatchAllData" ma:web="72f787dc-d373-4ea3-a2d4-b1745efef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2E71D-5FC6-4EDA-B317-BC464BC45C3C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  <ds:schemaRef ds:uri="08ef0b7f-d66d-4f1a-9e5c-9180f0706173"/>
    <ds:schemaRef ds:uri="28d75d15-bca9-47f6-bffa-3b7a2afa4dc9"/>
    <ds:schemaRef ds:uri="72f787dc-d373-4ea3-a2d4-b1745efef71e"/>
  </ds:schemaRefs>
</ds:datastoreItem>
</file>

<file path=customXml/itemProps2.xml><?xml version="1.0" encoding="utf-8"?>
<ds:datastoreItem xmlns:ds="http://schemas.openxmlformats.org/officeDocument/2006/customXml" ds:itemID="{09E5BFE8-B3DE-43F4-A580-7B4BE8DA5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07F72E-21A9-420D-A443-E79EBFFD2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75d15-bca9-47f6-bffa-3b7a2afa4dc9"/>
    <ds:schemaRef ds:uri="72f787dc-d373-4ea3-a2d4-b1745efef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výroba nízkorozpoč. f.</vt:lpstr>
      <vt:lpstr>JS</vt:lpstr>
      <vt:lpstr>LO</vt:lpstr>
      <vt:lpstr>LW</vt:lpstr>
      <vt:lpstr>PBa</vt:lpstr>
      <vt:lpstr>PBi</vt:lpstr>
      <vt:lpstr>'výroba nízkorozpoč. f.'!Oblast_tisku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Tereza Tylová</cp:lastModifiedBy>
  <cp:revision/>
  <dcterms:created xsi:type="dcterms:W3CDTF">2013-12-06T22:03:05Z</dcterms:created>
  <dcterms:modified xsi:type="dcterms:W3CDTF">2026-05-18T09:02:09Z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0x0101006B42856DFB0A8C48BAF373B18A3AF48A</vt:lpwstr>
  </property>
  <property fmtid="{D5CDD505-2E9C-101B-9397-08002B2CF9AE}" pid="3" name="MediaServiceImageTags">
    <vt:lpwstr/>
  </property>
  <property fmtid="{D5CDD505-2E9C-101B-9397-08002B2CF9AE}" pid="4" name="Order">
    <vt:r8>2868900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