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fkcz-my.sharepoint.com/personal/tereza_tylova_fondkinematografie_cz/Documents/Plocha/Jednání Rady INF/únor/"/>
    </mc:Choice>
  </mc:AlternateContent>
  <xr:revisionPtr revIDLastSave="11" documentId="13_ncr:1_{36979C67-002C-1845-A9B6-A5147ABB1926}" xr6:coauthVersionLast="47" xr6:coauthVersionMax="47" xr10:uidLastSave="{9B6A5FF0-C7A6-4D57-9061-2B9639201657}"/>
  <bookViews>
    <workbookView xWindow="47895" yWindow="0" windowWidth="19410" windowHeight="20985" xr2:uid="{00000000-000D-0000-FFFF-FFFF00000000}"/>
  </bookViews>
  <sheets>
    <sheet name="ucast na zahr. fest. a cenach" sheetId="2" r:id="rId1"/>
    <sheet name="DKr" sheetId="4" r:id="rId2"/>
    <sheet name="DKu" sheetId="5" r:id="rId3"/>
    <sheet name="MP" sheetId="6" r:id="rId4"/>
    <sheet name="MŠ" sheetId="7" r:id="rId5"/>
    <sheet name="ZK" sheetId="8" r:id="rId6"/>
  </sheets>
  <definedNames>
    <definedName name="_xlnm.Print_Area" localSheetId="0">'ucast na zahr. fest. a cenach'!$A$1:$M$39</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D35" i="2"/>
  <c r="L33" i="8" l="1"/>
  <c r="L21" i="8"/>
  <c r="L22" i="8"/>
  <c r="L23" i="8"/>
  <c r="L24" i="8"/>
  <c r="L25" i="8"/>
  <c r="L26" i="8"/>
  <c r="L27" i="8"/>
  <c r="L28" i="8"/>
  <c r="L29" i="8"/>
  <c r="L30" i="8"/>
  <c r="L31" i="8"/>
  <c r="L32" i="8"/>
  <c r="L21" i="7"/>
  <c r="L22" i="7"/>
  <c r="L23" i="7"/>
  <c r="L24" i="7"/>
  <c r="L25" i="7"/>
  <c r="L26" i="7"/>
  <c r="L27" i="7"/>
  <c r="L28" i="7"/>
  <c r="L29" i="7"/>
  <c r="L30" i="7"/>
  <c r="L31" i="7"/>
  <c r="L32" i="7"/>
  <c r="L33" i="7"/>
  <c r="L21" i="6"/>
  <c r="L22" i="6"/>
  <c r="L23" i="6"/>
  <c r="L24" i="6"/>
  <c r="L25" i="6"/>
  <c r="L26" i="6"/>
  <c r="L27" i="6"/>
  <c r="L28" i="6"/>
  <c r="L29" i="6"/>
  <c r="L30" i="6"/>
  <c r="L31" i="6"/>
  <c r="L32" i="6"/>
  <c r="L33" i="6"/>
  <c r="L21" i="5"/>
  <c r="L22" i="5"/>
  <c r="L23" i="5"/>
  <c r="L24" i="5"/>
  <c r="L25" i="5"/>
  <c r="L26" i="5"/>
  <c r="L27" i="5"/>
  <c r="L28" i="5"/>
  <c r="L29" i="5"/>
  <c r="L30" i="5"/>
  <c r="L31" i="5"/>
  <c r="L32" i="5"/>
  <c r="L33" i="5"/>
  <c r="L21" i="4"/>
  <c r="L22" i="4"/>
  <c r="L23" i="4"/>
  <c r="L24" i="4"/>
  <c r="L25" i="4"/>
  <c r="L26" i="4"/>
  <c r="L27" i="4"/>
  <c r="L28" i="4"/>
  <c r="L29" i="4"/>
  <c r="L30" i="4"/>
  <c r="L31" i="4"/>
  <c r="L32" i="4"/>
  <c r="L33" i="4"/>
  <c r="T22" i="2"/>
  <c r="T23" i="2"/>
  <c r="T24" i="2"/>
  <c r="T26" i="2"/>
  <c r="T27" i="2"/>
  <c r="T28" i="2"/>
  <c r="T29" i="2"/>
  <c r="T30" i="2"/>
  <c r="T31" i="2"/>
  <c r="T33" i="2"/>
  <c r="T34" i="2"/>
  <c r="L22" i="2"/>
  <c r="L23" i="2"/>
  <c r="L24" i="2"/>
  <c r="L25" i="2"/>
  <c r="L26" i="2"/>
  <c r="L27" i="2"/>
  <c r="L28" i="2"/>
  <c r="L29" i="2"/>
  <c r="L30" i="2"/>
  <c r="L31" i="2"/>
  <c r="L32" i="2"/>
  <c r="L33" i="2"/>
  <c r="L34" i="2"/>
  <c r="M35" i="2"/>
  <c r="L19" i="2"/>
  <c r="L20" i="2"/>
  <c r="L21" i="2"/>
  <c r="L18" i="2"/>
  <c r="T19" i="2"/>
  <c r="T20" i="2"/>
  <c r="T21" i="2"/>
  <c r="T18" i="2"/>
  <c r="L18" i="4"/>
  <c r="L19" i="4"/>
  <c r="L20" i="4"/>
  <c r="L17" i="4"/>
  <c r="L20" i="8"/>
  <c r="L19" i="8"/>
  <c r="L18" i="8"/>
  <c r="L17" i="8"/>
  <c r="L20" i="7"/>
  <c r="L19" i="7"/>
  <c r="L18" i="7"/>
  <c r="L17" i="7"/>
  <c r="L20" i="6"/>
  <c r="L19" i="6"/>
  <c r="L18" i="6"/>
  <c r="L17" i="6"/>
  <c r="L20" i="5"/>
  <c r="L19" i="5"/>
  <c r="L18" i="5"/>
  <c r="L17" i="5"/>
  <c r="M36" i="2" l="1"/>
</calcChain>
</file>

<file path=xl/sharedStrings.xml><?xml version="1.0" encoding="utf-8"?>
<sst xmlns="http://schemas.openxmlformats.org/spreadsheetml/2006/main" count="577" uniqueCount="93">
  <si>
    <t>Účast českých audiovizuálních děl na mezinárodních festivalech nebo při nominacích na mezinárodní ceny</t>
  </si>
  <si>
    <r>
      <rPr>
        <b/>
        <sz val="9.5"/>
        <color rgb="FF000000"/>
        <rFont val="Arial"/>
      </rPr>
      <t>Evidenční číslo výzvy:</t>
    </r>
    <r>
      <rPr>
        <sz val="9.5"/>
        <color rgb="FF000000"/>
        <rFont val="Arial"/>
      </rPr>
      <t xml:space="preserve"> 2026-D-5-2-31
</t>
    </r>
  </si>
  <si>
    <t>Cíle podpory audiovize:</t>
  </si>
  <si>
    <r>
      <t>Dotační kategorie:</t>
    </r>
    <r>
      <rPr>
        <sz val="9.5"/>
        <rFont val="Arial"/>
        <family val="2"/>
        <charset val="238"/>
      </rPr>
      <t xml:space="preserve"> Podpora infrastruktury audiovize</t>
    </r>
  </si>
  <si>
    <t xml:space="preserve">1. Podpora zahraniční distribuce českých audiovizuální děl s premiérou na prestižních festivalech. </t>
  </si>
  <si>
    <r>
      <t>Dotační okruh:</t>
    </r>
    <r>
      <rPr>
        <sz val="9.5"/>
        <color theme="1"/>
        <rFont val="Arial"/>
        <family val="2"/>
        <charset val="238"/>
      </rPr>
      <t xml:space="preserve"> Propagace audiovize</t>
    </r>
  </si>
  <si>
    <t xml:space="preserve">2. Podpora prezentace českých audiovizuální děl na pitching fórech a WiP akcích. </t>
  </si>
  <si>
    <r>
      <t>Lhůta pro podávání žádostí:</t>
    </r>
    <r>
      <rPr>
        <sz val="9.5"/>
        <color rgb="FF000000"/>
        <rFont val="Arial"/>
        <family val="2"/>
        <charset val="238"/>
      </rPr>
      <t xml:space="preserve"> 21. 10. 2025–30. 09. 2026</t>
    </r>
  </si>
  <si>
    <t>3. Podpora kampaní českých audiovizuální děl nominovaných na prestižní filmové ceny.</t>
  </si>
  <si>
    <r>
      <t>Finanční alokace:</t>
    </r>
    <r>
      <rPr>
        <sz val="9.5"/>
        <color rgb="FF000000"/>
        <rFont val="Arial"/>
        <family val="2"/>
        <charset val="238"/>
      </rPr>
      <t xml:space="preserve"> 6 101 000 Kč</t>
    </r>
  </si>
  <si>
    <r>
      <t>Lhůta pro dokončení projektu:</t>
    </r>
    <r>
      <rPr>
        <sz val="9.5"/>
        <color theme="1"/>
        <rFont val="Arial"/>
        <family val="2"/>
        <charset val="238"/>
      </rPr>
      <t xml:space="preserve"> dle žádosti, nejpozději však do 12 měsíců po realizaci festivalu/udělování cen</t>
    </r>
  </si>
  <si>
    <t>Specifikace dotačního okruhu</t>
  </si>
  <si>
    <r>
      <t xml:space="preserve">Forma podpory: </t>
    </r>
    <r>
      <rPr>
        <sz val="9.5"/>
        <rFont val="Arial"/>
        <family val="2"/>
        <charset val="238"/>
      </rPr>
      <t>neinvestiční dotace</t>
    </r>
  </si>
  <si>
    <t>Podpora je určena pro:</t>
  </si>
  <si>
    <t xml:space="preserve">a) jednotlivé kinematografické dílo (ve smyslu § 2 odst. 1 písm. b) zákona o audiovizi), které je českým audiovizuálním dílem (ve smyslu § 2 odst. 1 písm. i) zákona o audiovizi), a jeho účast na nejvýznamnějších mezinárodních filmových festivalech, pitching fórech a WiP sekcích industry programů nebo při nominacích na nejprestižnější mezinárodní ceny, nebo </t>
  </si>
  <si>
    <t>b) jednotlivé televizní audiovizuální dílo (ve smyslu § 2 odst. 1 písm. c) zákona o audiovizi), které je českým audiovizuálním dílem (ve smyslu § 2 odst. 1 písm. i) zákona o audiovizi), a jeho účast na nejvýznamnějších mezinárodních televizních pitching fórech a WiP sekcích industry programů nebo při nominacích na nejprestižnější mezinárodní či zahraniční národní filmové ceny.</t>
  </si>
  <si>
    <r>
      <rPr>
        <b/>
        <sz val="9.5"/>
        <rFont val="Arial"/>
        <family val="2"/>
        <charset val="238"/>
      </rPr>
      <t xml:space="preserve">Podporované typy projektů:  </t>
    </r>
    <r>
      <rPr>
        <sz val="9.5"/>
        <rFont val="Arial"/>
        <family val="2"/>
        <charset val="238"/>
      </rPr>
      <t xml:space="preserve">
1. Projekt zajištění světové premiéry kinematografického díla na vybraných nejprestižnějších festivalech. Z podpory je možné realizovat marketingovou kampaň, delegaci k filmu či produkční práce s tím související. Podporu je možné využít jak na festival, kde se uskuteční světová premiéra, tak na festivaly následující během trvání projektu. 
2. Projekt zajištění delegace a marketingu při nominacích kinematografického či televizního audiovizuálního díla na mezinárodní ceny. 
3. Projekt zajištění prezentace připravovaného kinematografického či televizního audiovizuálního díla na prestižních pitching fórech či Works in progress sekcí Industry programů. Z podpory je možné realizovat marketingovou kampaň, delegaci k projektu či produkční práce s tím související.
V případě projektů typu 1. a 2. rada podpoří jedno dílo pouze jednou. Více žádostí jednoho díla rada podpoří pouze v případě, že je dílo vybrané na významné festivaly v jiném distribučním trhu či při nominaci na významné ceny.
V případě projektů typu 3. je možné požádat o podporu díla opakovaně.</t>
    </r>
  </si>
  <si>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</si>
  <si>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</si>
  <si>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</si>
  <si>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</si>
  <si>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</si>
  <si>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</si>
  <si>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</si>
  <si>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</si>
  <si>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</si>
  <si>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</si>
  <si>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</si>
  <si>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</si>
  <si>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</si>
  <si>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</si>
  <si>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Maximální podíl podpory na celkových nákladech</t>
  </si>
  <si>
    <t>tvůrčí kritéria</t>
  </si>
  <si>
    <t>realizační kritéria</t>
  </si>
  <si>
    <t>Relevance projektu ve vztahu k výzvě</t>
  </si>
  <si>
    <t>Potenciál pro publikum</t>
  </si>
  <si>
    <t>Relevance projektu ve vztahu k předchozí činnosti žadatele</t>
  </si>
  <si>
    <t>Realizační tým</t>
  </si>
  <si>
    <t>Realizační strategie a ekonomika projektu</t>
  </si>
  <si>
    <t>Udržitelnost</t>
  </si>
  <si>
    <t>0-20</t>
  </si>
  <si>
    <t>0-30</t>
  </si>
  <si>
    <t>0-10</t>
  </si>
  <si>
    <t>138-2026</t>
  </si>
  <si>
    <t>Pink Productions s.r.o.</t>
  </si>
  <si>
    <t>Mr. Nobody Against Putin</t>
  </si>
  <si>
    <t>ano</t>
  </si>
  <si>
    <t>140-2026</t>
  </si>
  <si>
    <t>Helium Film s.r.o.</t>
  </si>
  <si>
    <t>Virtuální přítelkyně - MFDF Ji.hlava</t>
  </si>
  <si>
    <t>191-2026</t>
  </si>
  <si>
    <t>MAUR film s.r.o.</t>
  </si>
  <si>
    <t>I died in Irpin – Oscar kampaň</t>
  </si>
  <si>
    <t>192-2026</t>
  </si>
  <si>
    <t>Bionaut s.r.o.</t>
  </si>
  <si>
    <t>China Sea Tallinn</t>
  </si>
  <si>
    <t>ne</t>
  </si>
  <si>
    <t>212-2026</t>
  </si>
  <si>
    <t>Cinémotif Films s.r.o.</t>
  </si>
  <si>
    <t>Roma Boys / SeriesMakers (SeriesMania)</t>
  </si>
  <si>
    <t>213-2026</t>
  </si>
  <si>
    <t>Hurikán – Oscar kampaň</t>
  </si>
  <si>
    <t>215-2026</t>
  </si>
  <si>
    <t>Moloch Tallinn</t>
  </si>
  <si>
    <t>306-2026</t>
  </si>
  <si>
    <t>Marlene Film Production, s.r.o.</t>
  </si>
  <si>
    <t>Franz</t>
  </si>
  <si>
    <t>312-2026</t>
  </si>
  <si>
    <t>D1film s.r.o.</t>
  </si>
  <si>
    <t>ZÁPAD – ÚČAST NA FESTIVALECH</t>
  </si>
  <si>
    <t>368-2026</t>
  </si>
  <si>
    <t>BFILM.cz s.r.o.</t>
  </si>
  <si>
    <t>Listopád @ Content London 2025</t>
  </si>
  <si>
    <t>397-2026</t>
  </si>
  <si>
    <t>Rozvod Sundance</t>
  </si>
  <si>
    <t>399-2026</t>
  </si>
  <si>
    <t>FRANZ</t>
  </si>
  <si>
    <t>403-2026</t>
  </si>
  <si>
    <t>CLAW AV s.r.o.</t>
  </si>
  <si>
    <t>ORLA</t>
  </si>
  <si>
    <t>30.06.2026</t>
  </si>
  <si>
    <t>404-2026</t>
  </si>
  <si>
    <t>Pohádky po babičce – EFA 2026</t>
  </si>
  <si>
    <t>408-2026</t>
  </si>
  <si>
    <t>Pure Shore s.r.o.</t>
  </si>
  <si>
    <t>Kaštánci - Cartoon Movie</t>
  </si>
  <si>
    <t>415-2026</t>
  </si>
  <si>
    <t>En, ten, týky! - Berlinale</t>
  </si>
  <si>
    <t>416-2026</t>
  </si>
  <si>
    <t>Hausboot Production s.r.o.</t>
  </si>
  <si>
    <t>Severka - ACE</t>
  </si>
  <si>
    <t>zbývá</t>
  </si>
  <si>
    <r>
      <t>Evidenční číslo výzvy:</t>
    </r>
    <r>
      <rPr>
        <sz val="9.5"/>
        <color rgb="FF000000"/>
        <rFont val="Arial"/>
        <family val="2"/>
        <charset val="238"/>
      </rPr>
      <t xml:space="preserve"> 2026-D-5-2-31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</si>
</sst>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2"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b/>
      <sz val="9.5"/>
      <color rgb="FF000000"/>
      <name val="Arial"/>
      <family val="2"/>
      <charset val="238"/>
    </font>
    <font>
      <sz val="9.5"/>
      <color theme="1"/>
      <name val="Calibri"/>
      <family val="2"/>
      <charset val="238"/>
      <scheme val="minor"/>
    </font>
    <font>
      <b/>
      <sz val="9.5"/>
      <color rgb="FF000000"/>
      <name val="Arial"/>
    </font>
    <font>
      <sz val="9.5"/>
      <color rgb="FF000000"/>
      <name val="Arial"/>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right style="thin">
        <color rgb="FFB4B4B4"/>
      </right>
      <top style="thin">
        <color rgb="FFB4B4B4"/>
      </top>
      <bottom style="thin">
        <color rgb="FFB4B4B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0" tint="-0.24994659260841701"/>
      </right>
      <top style="thin">
        <color theme="0" tint="-0.24994659260841701"/>
      </top>
      <bottom style="thin">
        <color rgb="FFB4B4B4"/>
      </bottom>
      <diagonal/>
    </border>
    <border>
      <left/>
      <right style="thin">
        <color rgb="FFADADAD"/>
      </right>
      <top/>
      <bottom style="thin">
        <color rgb="FFADADAD"/>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69">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2" xfId="0" applyNumberFormat="1" applyFont="1" applyBorder="1" applyAlignment="1">
      <alignment horizontal="left" vertical="top"/>
    </xf>
    <xf numFmtId="0" fontId="6" fillId="0" borderId="0" xfId="0" applyFont="1" applyAlignment="1">
      <alignment horizontal="left" vertical="top"/>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5" xfId="0" applyFont="1" applyFill="1" applyBorder="1" applyAlignment="1">
      <alignment horizontal="left" vertical="top"/>
    </xf>
    <xf numFmtId="0" fontId="1" fillId="2" borderId="9" xfId="0" applyFont="1" applyFill="1" applyBorder="1" applyAlignment="1">
      <alignment vertical="top" wrapText="1"/>
    </xf>
    <xf numFmtId="2" fontId="3" fillId="0" borderId="16" xfId="0" applyNumberFormat="1" applyFont="1" applyBorder="1" applyAlignment="1">
      <alignment horizontal="left" vertical="top"/>
    </xf>
    <xf numFmtId="0" fontId="8" fillId="2" borderId="0" xfId="0" applyFont="1" applyFill="1" applyAlignment="1">
      <alignment horizontal="left" vertical="top"/>
    </xf>
    <xf numFmtId="2" fontId="3" fillId="0" borderId="18" xfId="0" applyNumberFormat="1" applyFont="1" applyBorder="1" applyAlignment="1">
      <alignment horizontal="left" vertical="top"/>
    </xf>
    <xf numFmtId="3" fontId="3" fillId="0" borderId="18" xfId="0" applyNumberFormat="1" applyFont="1" applyBorder="1" applyAlignment="1">
      <alignment horizontal="right" vertical="top"/>
    </xf>
    <xf numFmtId="2" fontId="3" fillId="0" borderId="19" xfId="0" applyNumberFormat="1" applyFont="1" applyBorder="1" applyAlignment="1">
      <alignment horizontal="left" vertical="top"/>
    </xf>
    <xf numFmtId="9" fontId="6" fillId="0" borderId="18" xfId="0" applyNumberFormat="1" applyFont="1" applyBorder="1" applyAlignment="1">
      <alignment horizontal="center"/>
    </xf>
    <xf numFmtId="0" fontId="3" fillId="2" borderId="18" xfId="0" applyFont="1" applyFill="1" applyBorder="1" applyAlignment="1">
      <alignment horizontal="center" vertical="top"/>
    </xf>
    <xf numFmtId="9" fontId="3" fillId="2" borderId="18" xfId="0" applyNumberFormat="1" applyFont="1" applyFill="1" applyBorder="1" applyAlignment="1">
      <alignment horizontal="center" vertical="top"/>
    </xf>
    <xf numFmtId="49" fontId="6" fillId="0" borderId="18" xfId="0" applyNumberFormat="1" applyFont="1" applyBorder="1" applyAlignment="1">
      <alignment horizontal="center"/>
    </xf>
    <xf numFmtId="0" fontId="6" fillId="0" borderId="18" xfId="0" applyFont="1" applyBorder="1" applyAlignment="1">
      <alignment horizontal="left"/>
    </xf>
    <xf numFmtId="0" fontId="6" fillId="0" borderId="18" xfId="0" applyFont="1" applyBorder="1"/>
    <xf numFmtId="3" fontId="6" fillId="0" borderId="18" xfId="0" applyNumberFormat="1" applyFont="1" applyBorder="1" applyAlignment="1">
      <alignment horizontal="right"/>
    </xf>
    <xf numFmtId="0" fontId="6" fillId="0" borderId="18" xfId="0" applyFont="1" applyBorder="1" applyAlignment="1">
      <alignment horizontal="center"/>
    </xf>
    <xf numFmtId="9" fontId="6" fillId="0" borderId="18" xfId="0" applyNumberFormat="1" applyFont="1" applyBorder="1" applyAlignment="1">
      <alignment horizontal="center" vertical="center" wrapText="1"/>
    </xf>
    <xf numFmtId="14" fontId="6" fillId="0" borderId="18" xfId="0" applyNumberFormat="1" applyFont="1" applyBorder="1" applyAlignment="1">
      <alignment horizontal="center"/>
    </xf>
    <xf numFmtId="14" fontId="3" fillId="0" borderId="18" xfId="0" applyNumberFormat="1" applyFont="1" applyBorder="1" applyAlignment="1">
      <alignment horizontal="center"/>
    </xf>
    <xf numFmtId="9" fontId="6" fillId="0" borderId="18" xfId="0" applyNumberFormat="1" applyFont="1" applyBorder="1" applyAlignment="1">
      <alignment horizontal="center" vertical="center"/>
    </xf>
    <xf numFmtId="3" fontId="3" fillId="2" borderId="0" xfId="0" applyNumberFormat="1" applyFont="1" applyFill="1" applyAlignment="1">
      <alignment horizontal="right" vertical="top"/>
    </xf>
    <xf numFmtId="3" fontId="3" fillId="2" borderId="0" xfId="0" applyNumberFormat="1" applyFont="1" applyFill="1" applyAlignment="1">
      <alignment horizontal="left" vertical="top"/>
    </xf>
    <xf numFmtId="0" fontId="9" fillId="0" borderId="0" xfId="0" applyFont="1"/>
    <xf numFmtId="0" fontId="6" fillId="0" borderId="18" xfId="0" applyFont="1" applyBorder="1" applyAlignment="1">
      <alignment wrapText="1"/>
    </xf>
    <xf numFmtId="3" fontId="6" fillId="0" borderId="18" xfId="0" applyNumberFormat="1" applyFont="1" applyBorder="1" applyAlignment="1">
      <alignment horizontal="right" wrapText="1"/>
    </xf>
    <xf numFmtId="0" fontId="6" fillId="0" borderId="18" xfId="0" applyFont="1" applyBorder="1" applyAlignment="1">
      <alignment horizontal="left" wrapText="1"/>
    </xf>
    <xf numFmtId="0" fontId="3" fillId="0" borderId="18" xfId="0" applyFont="1" applyBorder="1" applyAlignment="1">
      <alignment wrapText="1"/>
    </xf>
    <xf numFmtId="0" fontId="6" fillId="0" borderId="20" xfId="0" applyFont="1" applyBorder="1"/>
    <xf numFmtId="49" fontId="6" fillId="0" borderId="18" xfId="0" applyNumberFormat="1" applyFont="1" applyBorder="1" applyAlignment="1">
      <alignment horizontal="left"/>
    </xf>
    <xf numFmtId="49" fontId="6" fillId="0" borderId="18" xfId="0" applyNumberFormat="1" applyFont="1" applyBorder="1" applyAlignment="1">
      <alignment horizontal="left" wrapText="1"/>
    </xf>
    <xf numFmtId="0" fontId="3" fillId="0" borderId="18" xfId="0" applyFont="1" applyBorder="1" applyAlignment="1">
      <alignment horizontal="center" vertical="top"/>
    </xf>
    <xf numFmtId="9" fontId="3" fillId="0" borderId="18" xfId="0" applyNumberFormat="1" applyFont="1" applyBorder="1" applyAlignment="1">
      <alignment horizontal="center" vertical="top"/>
    </xf>
    <xf numFmtId="0" fontId="3" fillId="0" borderId="0" xfId="0" applyFont="1" applyAlignment="1">
      <alignment horizontal="left" vertical="top"/>
    </xf>
    <xf numFmtId="49" fontId="6" fillId="0" borderId="18" xfId="0" applyNumberFormat="1" applyFont="1" applyBorder="1" applyAlignment="1">
      <alignment horizontal="center" wrapText="1"/>
    </xf>
    <xf numFmtId="0" fontId="6" fillId="0" borderId="18" xfId="0" applyFont="1" applyBorder="1" applyAlignment="1">
      <alignment horizontal="center" wrapText="1"/>
    </xf>
    <xf numFmtId="14" fontId="6" fillId="0" borderId="18" xfId="0" applyNumberFormat="1" applyFont="1" applyBorder="1" applyAlignment="1">
      <alignment horizontal="center" wrapText="1"/>
    </xf>
    <xf numFmtId="49" fontId="3" fillId="0" borderId="18" xfId="0" applyNumberFormat="1" applyFont="1" applyBorder="1" applyAlignment="1">
      <alignment horizontal="center" wrapText="1"/>
    </xf>
    <xf numFmtId="10" fontId="3" fillId="2" borderId="0" xfId="0" applyNumberFormat="1" applyFont="1" applyFill="1" applyAlignment="1">
      <alignment horizontal="left" vertical="top"/>
    </xf>
    <xf numFmtId="10" fontId="3" fillId="0" borderId="0" xfId="0" applyNumberFormat="1" applyFont="1" applyAlignment="1">
      <alignment horizontal="left" vertical="top"/>
    </xf>
    <xf numFmtId="0" fontId="1" fillId="2" borderId="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2" fontId="1" fillId="2" borderId="3"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9"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center" vertical="top"/>
    </xf>
    <xf numFmtId="0" fontId="1" fillId="2" borderId="8" xfId="0" applyFont="1" applyFill="1" applyBorder="1" applyAlignment="1">
      <alignment horizontal="center" vertical="top"/>
    </xf>
    <xf numFmtId="2" fontId="1" fillId="2" borderId="15" xfId="0" applyNumberFormat="1" applyFont="1" applyFill="1" applyBorder="1" applyAlignment="1">
      <alignment horizontal="left" vertical="top" wrapText="1"/>
    </xf>
    <xf numFmtId="0" fontId="1" fillId="2" borderId="17" xfId="0" applyFont="1" applyFill="1" applyBorder="1" applyAlignment="1">
      <alignment horizontal="center" vertical="top"/>
    </xf>
    <xf numFmtId="0" fontId="1" fillId="2" borderId="17" xfId="0" applyFont="1" applyFill="1" applyBorder="1" applyAlignment="1">
      <alignment horizontal="left" vertical="top"/>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0" fillId="2" borderId="0" xfId="0" applyFont="1" applyFill="1" applyAlignment="1">
      <alignment horizontal="left" vertical="top"/>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
  <sheetViews>
    <sheetView showGridLines="0" tabSelected="1" zoomScale="75" zoomScaleNormal="68" workbookViewId="0">
      <selection activeCell="A2" sqref="A2"/>
    </sheetView>
  </sheetViews>
  <sheetFormatPr defaultColWidth="9.1796875" defaultRowHeight="12.75" customHeight="1" x14ac:dyDescent="0.35"/>
  <cols>
    <col min="1" max="1" width="11.453125" style="2" customWidth="1"/>
    <col min="2" max="2" width="30" style="2" bestFit="1" customWidth="1"/>
    <col min="3" max="3" width="39" style="2" customWidth="1"/>
    <col min="4" max="4" width="15.453125" style="2" customWidth="1"/>
    <col min="5" max="5" width="15" style="2" customWidth="1"/>
    <col min="6" max="7" width="9.453125" style="2" customWidth="1"/>
    <col min="8" max="8" width="10" style="2" customWidth="1"/>
    <col min="9" max="12" width="9.453125" style="2" customWidth="1"/>
    <col min="13" max="13" width="14.453125" style="2" customWidth="1"/>
    <col min="14" max="19" width="13.453125" style="2" customWidth="1"/>
    <col min="20" max="16384" width="9.1796875" style="2"/>
  </cols>
  <sheetData>
    <row r="1" spans="1:20" ht="38.25" customHeight="1" x14ac:dyDescent="0.35">
      <c r="A1" s="1" t="s">
        <v>0</v>
      </c>
    </row>
    <row r="2" spans="1:20" ht="15" customHeight="1" x14ac:dyDescent="0.35">
      <c r="A2" s="68" t="s">
        <v>1</v>
      </c>
      <c r="D2" s="3" t="s">
        <v>2</v>
      </c>
    </row>
    <row r="3" spans="1:20" ht="15" customHeight="1" x14ac:dyDescent="0.35">
      <c r="A3" s="3" t="s">
        <v>3</v>
      </c>
      <c r="D3" s="5" t="s">
        <v>4</v>
      </c>
    </row>
    <row r="4" spans="1:20" ht="15" customHeight="1" x14ac:dyDescent="0.35">
      <c r="A4" s="3" t="s">
        <v>5</v>
      </c>
      <c r="D4" s="2" t="s">
        <v>6</v>
      </c>
    </row>
    <row r="5" spans="1:20" ht="15" customHeight="1" x14ac:dyDescent="0.35">
      <c r="A5" s="11" t="s">
        <v>7</v>
      </c>
      <c r="D5" s="2" t="s">
        <v>8</v>
      </c>
    </row>
    <row r="6" spans="1:20" ht="15" customHeight="1" x14ac:dyDescent="0.35">
      <c r="A6" s="11" t="s">
        <v>9</v>
      </c>
    </row>
    <row r="7" spans="1:20" ht="26.25" customHeight="1" x14ac:dyDescent="0.35">
      <c r="A7" s="49" t="s">
        <v>10</v>
      </c>
      <c r="B7" s="49"/>
      <c r="C7" s="49"/>
      <c r="D7" s="3" t="s">
        <v>11</v>
      </c>
    </row>
    <row r="8" spans="1:20" ht="15" customHeight="1" x14ac:dyDescent="0.35">
      <c r="A8" s="3" t="s">
        <v>12</v>
      </c>
      <c r="D8" s="50" t="s">
        <v>13</v>
      </c>
      <c r="E8" s="50"/>
      <c r="F8" s="50"/>
      <c r="G8" s="50"/>
      <c r="H8" s="50"/>
      <c r="I8" s="50"/>
      <c r="J8" s="50"/>
      <c r="K8" s="50"/>
      <c r="L8" s="50"/>
      <c r="M8" s="50"/>
    </row>
    <row r="9" spans="1:20" ht="45" customHeight="1" x14ac:dyDescent="0.35">
      <c r="D9" s="50" t="s">
        <v>14</v>
      </c>
      <c r="E9" s="50"/>
      <c r="F9" s="50"/>
      <c r="G9" s="50"/>
      <c r="H9" s="50"/>
      <c r="I9" s="50"/>
      <c r="J9" s="50"/>
      <c r="K9" s="50"/>
      <c r="L9" s="50"/>
      <c r="M9" s="50"/>
    </row>
    <row r="10" spans="1:20" ht="46" customHeight="1" x14ac:dyDescent="0.35">
      <c r="D10" s="50" t="s">
        <v>15</v>
      </c>
      <c r="E10" s="50"/>
      <c r="F10" s="50"/>
      <c r="G10" s="50"/>
      <c r="H10" s="50"/>
      <c r="I10" s="50"/>
      <c r="J10" s="50"/>
      <c r="K10" s="50"/>
      <c r="L10" s="50"/>
      <c r="M10" s="50"/>
    </row>
    <row r="11" spans="1:20" ht="133.5" customHeight="1" x14ac:dyDescent="0.35">
      <c r="D11" s="50" t="s">
        <v>16</v>
      </c>
      <c r="E11" s="50"/>
      <c r="F11" s="50"/>
      <c r="G11" s="50"/>
      <c r="H11" s="50"/>
      <c r="I11" s="50"/>
      <c r="J11" s="50"/>
      <c r="K11" s="50"/>
      <c r="L11" s="50"/>
      <c r="M11" s="50"/>
    </row>
    <row r="12" spans="1:20" ht="15" customHeight="1" x14ac:dyDescent="0.35">
      <c r="A12" s="3"/>
    </row>
    <row r="13" spans="1:20" ht="15" customHeight="1" x14ac:dyDescent="0.35">
      <c r="A13" s="3"/>
      <c r="G13" s="3"/>
      <c r="H13" s="3"/>
      <c r="I13" s="3"/>
      <c r="M13" s="8"/>
    </row>
    <row r="14" spans="1:20" ht="15" customHeight="1" x14ac:dyDescent="0.35">
      <c r="A14" s="51" t="s">
        <v>17</v>
      </c>
      <c r="B14" s="46" t="s">
        <v>18</v>
      </c>
      <c r="C14" s="46" t="s">
        <v>19</v>
      </c>
      <c r="D14" s="46" t="s">
        <v>20</v>
      </c>
      <c r="E14" s="53" t="s">
        <v>21</v>
      </c>
      <c r="F14" s="59" t="s">
        <v>22</v>
      </c>
      <c r="G14" s="60"/>
      <c r="H14" s="60"/>
      <c r="I14" s="60"/>
      <c r="J14" s="60"/>
      <c r="K14" s="60"/>
      <c r="L14" s="46" t="s">
        <v>23</v>
      </c>
      <c r="M14" s="46" t="s">
        <v>24</v>
      </c>
      <c r="N14" s="46" t="s">
        <v>25</v>
      </c>
      <c r="O14" s="46" t="s">
        <v>26</v>
      </c>
      <c r="P14" s="55" t="s">
        <v>27</v>
      </c>
      <c r="Q14" s="55" t="s">
        <v>28</v>
      </c>
      <c r="R14" s="46" t="s">
        <v>29</v>
      </c>
      <c r="S14" s="46" t="s">
        <v>30</v>
      </c>
      <c r="T14" s="46" t="s">
        <v>31</v>
      </c>
    </row>
    <row r="15" spans="1:20" ht="14.5" customHeight="1" x14ac:dyDescent="0.35">
      <c r="A15" s="52"/>
      <c r="B15" s="47"/>
      <c r="C15" s="47"/>
      <c r="D15" s="47"/>
      <c r="E15" s="54"/>
      <c r="F15" s="57" t="s">
        <v>32</v>
      </c>
      <c r="G15" s="58"/>
      <c r="H15" s="61" t="s">
        <v>33</v>
      </c>
      <c r="I15" s="62"/>
      <c r="J15" s="62"/>
      <c r="K15" s="62"/>
      <c r="L15" s="47"/>
      <c r="M15" s="47"/>
      <c r="N15" s="47"/>
      <c r="O15" s="47"/>
      <c r="P15" s="56"/>
      <c r="Q15" s="56"/>
      <c r="R15" s="47"/>
      <c r="S15" s="47"/>
      <c r="T15" s="47"/>
    </row>
    <row r="16" spans="1:20" ht="87" customHeight="1" x14ac:dyDescent="0.35">
      <c r="A16" s="52"/>
      <c r="B16" s="47"/>
      <c r="C16" s="47"/>
      <c r="D16" s="47"/>
      <c r="E16" s="54"/>
      <c r="F16" s="7" t="s">
        <v>34</v>
      </c>
      <c r="G16" s="7" t="s">
        <v>35</v>
      </c>
      <c r="H16" s="7" t="s">
        <v>36</v>
      </c>
      <c r="I16" s="7" t="s">
        <v>37</v>
      </c>
      <c r="J16" s="7" t="s">
        <v>38</v>
      </c>
      <c r="K16" s="9" t="s">
        <v>39</v>
      </c>
      <c r="L16" s="48"/>
      <c r="M16" s="47"/>
      <c r="N16" s="47"/>
      <c r="O16" s="47"/>
      <c r="P16" s="56"/>
      <c r="Q16" s="56"/>
      <c r="R16" s="47"/>
      <c r="S16" s="47"/>
      <c r="T16" s="47"/>
    </row>
    <row r="17" spans="1:21" ht="31" customHeight="1" x14ac:dyDescent="0.35">
      <c r="A17" s="52"/>
      <c r="B17" s="47"/>
      <c r="C17" s="47"/>
      <c r="D17" s="47"/>
      <c r="E17" s="54"/>
      <c r="F17" s="6" t="s">
        <v>40</v>
      </c>
      <c r="G17" s="6" t="s">
        <v>41</v>
      </c>
      <c r="H17" s="6" t="s">
        <v>42</v>
      </c>
      <c r="I17" s="6" t="s">
        <v>42</v>
      </c>
      <c r="J17" s="6" t="s">
        <v>40</v>
      </c>
      <c r="K17" s="6" t="s">
        <v>42</v>
      </c>
      <c r="L17" s="6"/>
      <c r="M17" s="47"/>
      <c r="N17" s="47"/>
      <c r="O17" s="47"/>
      <c r="P17" s="56"/>
      <c r="Q17" s="56"/>
      <c r="R17" s="47"/>
      <c r="S17" s="47"/>
      <c r="T17" s="47"/>
    </row>
    <row r="18" spans="1:21" ht="12.75" customHeight="1" x14ac:dyDescent="0.25">
      <c r="A18" s="18" t="s">
        <v>43</v>
      </c>
      <c r="B18" s="19" t="s">
        <v>44</v>
      </c>
      <c r="C18" s="20" t="s">
        <v>45</v>
      </c>
      <c r="D18" s="21">
        <v>4668410</v>
      </c>
      <c r="E18" s="21">
        <v>1000000</v>
      </c>
      <c r="F18" s="12">
        <v>18.600000000000001</v>
      </c>
      <c r="G18" s="12">
        <v>26.6</v>
      </c>
      <c r="H18" s="12">
        <v>10</v>
      </c>
      <c r="I18" s="12">
        <v>9.6</v>
      </c>
      <c r="J18" s="12">
        <v>15.4</v>
      </c>
      <c r="K18" s="12">
        <v>7</v>
      </c>
      <c r="L18" s="12">
        <f>SUM(F18:K18)</f>
        <v>87.2</v>
      </c>
      <c r="M18" s="13">
        <v>750000</v>
      </c>
      <c r="N18" s="22" t="s">
        <v>46</v>
      </c>
      <c r="O18" s="16" t="s">
        <v>46</v>
      </c>
      <c r="P18" s="23">
        <v>0.47</v>
      </c>
      <c r="Q18" s="17">
        <v>0.9</v>
      </c>
      <c r="R18" s="24">
        <v>46461</v>
      </c>
      <c r="S18" s="24">
        <v>46461</v>
      </c>
      <c r="T18" s="15">
        <f>M18/(0.7*D18)</f>
        <v>0.22950609981312084</v>
      </c>
      <c r="U18" s="44"/>
    </row>
    <row r="19" spans="1:21" ht="12.75" customHeight="1" x14ac:dyDescent="0.25">
      <c r="A19" s="18" t="s">
        <v>47</v>
      </c>
      <c r="B19" s="19" t="s">
        <v>48</v>
      </c>
      <c r="C19" s="20" t="s">
        <v>49</v>
      </c>
      <c r="D19" s="21">
        <v>275953</v>
      </c>
      <c r="E19" s="21">
        <v>150000</v>
      </c>
      <c r="F19" s="12">
        <v>16.399999999999999</v>
      </c>
      <c r="G19" s="12">
        <v>24.6</v>
      </c>
      <c r="H19" s="12">
        <v>9.6</v>
      </c>
      <c r="I19" s="12">
        <v>8.6</v>
      </c>
      <c r="J19" s="12">
        <v>13.4</v>
      </c>
      <c r="K19" s="12">
        <v>6.6</v>
      </c>
      <c r="L19" s="12">
        <f t="shared" ref="L19:L34" si="0">SUM(F19:K19)</f>
        <v>79.2</v>
      </c>
      <c r="M19" s="13">
        <v>100000</v>
      </c>
      <c r="N19" s="22" t="s">
        <v>46</v>
      </c>
      <c r="O19" s="16" t="s">
        <v>46</v>
      </c>
      <c r="P19" s="23">
        <v>0.54</v>
      </c>
      <c r="Q19" s="17">
        <v>0.7</v>
      </c>
      <c r="R19" s="25">
        <v>46112</v>
      </c>
      <c r="S19" s="24">
        <v>46203</v>
      </c>
      <c r="T19" s="15">
        <f>M19/(0.7*D19)</f>
        <v>0.51768650044443387</v>
      </c>
      <c r="U19" s="44"/>
    </row>
    <row r="20" spans="1:21" ht="12.75" customHeight="1" x14ac:dyDescent="0.25">
      <c r="A20" s="18" t="s">
        <v>50</v>
      </c>
      <c r="B20" s="19" t="s">
        <v>51</v>
      </c>
      <c r="C20" s="19" t="s">
        <v>52</v>
      </c>
      <c r="D20" s="21">
        <v>650000</v>
      </c>
      <c r="E20" s="21">
        <v>400000</v>
      </c>
      <c r="F20" s="12">
        <v>19.2</v>
      </c>
      <c r="G20" s="12">
        <v>21.8</v>
      </c>
      <c r="H20" s="12">
        <v>10</v>
      </c>
      <c r="I20" s="12">
        <v>9.4</v>
      </c>
      <c r="J20" s="12">
        <v>16.2</v>
      </c>
      <c r="K20" s="12">
        <v>7.2</v>
      </c>
      <c r="L20" s="12">
        <f t="shared" si="0"/>
        <v>83.8</v>
      </c>
      <c r="M20" s="13">
        <v>400000</v>
      </c>
      <c r="N20" s="22" t="s">
        <v>46</v>
      </c>
      <c r="O20" s="16" t="s">
        <v>46</v>
      </c>
      <c r="P20" s="26">
        <v>0.69</v>
      </c>
      <c r="Q20" s="17">
        <v>0.9</v>
      </c>
      <c r="R20" s="24">
        <v>46203</v>
      </c>
      <c r="S20" s="24">
        <v>46203</v>
      </c>
      <c r="T20" s="15">
        <f>M20/(0.7*D20)</f>
        <v>0.87912087912087911</v>
      </c>
      <c r="U20" s="44"/>
    </row>
    <row r="21" spans="1:21" ht="12.75" customHeight="1" x14ac:dyDescent="0.25">
      <c r="A21" s="18" t="s">
        <v>53</v>
      </c>
      <c r="B21" s="19" t="s">
        <v>54</v>
      </c>
      <c r="C21" s="20" t="s">
        <v>55</v>
      </c>
      <c r="D21" s="21">
        <v>150000</v>
      </c>
      <c r="E21" s="21">
        <v>75000</v>
      </c>
      <c r="F21" s="12">
        <v>16</v>
      </c>
      <c r="G21" s="12">
        <v>19.8</v>
      </c>
      <c r="H21" s="12">
        <v>9.8000000000000007</v>
      </c>
      <c r="I21" s="12">
        <v>7.4</v>
      </c>
      <c r="J21" s="12">
        <v>13.4</v>
      </c>
      <c r="K21" s="12">
        <v>6.4</v>
      </c>
      <c r="L21" s="12">
        <f t="shared" si="0"/>
        <v>72.8</v>
      </c>
      <c r="M21" s="13">
        <v>50000</v>
      </c>
      <c r="N21" s="22" t="s">
        <v>46</v>
      </c>
      <c r="O21" s="16" t="s">
        <v>56</v>
      </c>
      <c r="P21" s="26">
        <v>0.5</v>
      </c>
      <c r="Q21" s="17">
        <v>0.5</v>
      </c>
      <c r="R21" s="24">
        <v>46326</v>
      </c>
      <c r="S21" s="24">
        <v>46326</v>
      </c>
      <c r="T21" s="15">
        <f>M21/(0.7*D21)</f>
        <v>0.47619047619047616</v>
      </c>
      <c r="U21" s="44"/>
    </row>
    <row r="22" spans="1:21" s="39" customFormat="1" ht="12.75" customHeight="1" x14ac:dyDescent="0.25">
      <c r="A22" s="18" t="s">
        <v>57</v>
      </c>
      <c r="B22" s="19" t="s">
        <v>58</v>
      </c>
      <c r="C22" s="20" t="s">
        <v>59</v>
      </c>
      <c r="D22" s="21">
        <v>73000</v>
      </c>
      <c r="E22" s="21">
        <v>50000</v>
      </c>
      <c r="F22" s="12">
        <v>18.8</v>
      </c>
      <c r="G22" s="12">
        <v>23.8</v>
      </c>
      <c r="H22" s="12">
        <v>9.6</v>
      </c>
      <c r="I22" s="12">
        <v>9.4</v>
      </c>
      <c r="J22" s="12">
        <v>15.6</v>
      </c>
      <c r="K22" s="12">
        <v>8.1999999999999993</v>
      </c>
      <c r="L22" s="12">
        <f t="shared" si="0"/>
        <v>85.4</v>
      </c>
      <c r="M22" s="13">
        <v>50000</v>
      </c>
      <c r="N22" s="22" t="s">
        <v>46</v>
      </c>
      <c r="O22" s="37" t="s">
        <v>46</v>
      </c>
      <c r="P22" s="26">
        <v>0.68</v>
      </c>
      <c r="Q22" s="38">
        <v>0.9</v>
      </c>
      <c r="R22" s="24">
        <v>46296</v>
      </c>
      <c r="S22" s="24">
        <v>46296</v>
      </c>
      <c r="T22" s="15">
        <f t="shared" ref="T22:T34" si="1">M22/(0.7*D22)</f>
        <v>0.97847358121330719</v>
      </c>
      <c r="U22" s="44"/>
    </row>
    <row r="23" spans="1:21" s="39" customFormat="1" ht="12.75" customHeight="1" x14ac:dyDescent="0.25">
      <c r="A23" s="40" t="s">
        <v>60</v>
      </c>
      <c r="B23" s="19" t="s">
        <v>51</v>
      </c>
      <c r="C23" s="30" t="s">
        <v>61</v>
      </c>
      <c r="D23" s="31">
        <v>683700</v>
      </c>
      <c r="E23" s="31">
        <v>400000</v>
      </c>
      <c r="F23" s="12">
        <v>18.8</v>
      </c>
      <c r="G23" s="12">
        <v>26.2</v>
      </c>
      <c r="H23" s="12">
        <v>10</v>
      </c>
      <c r="I23" s="12">
        <v>9.6</v>
      </c>
      <c r="J23" s="12">
        <v>17.2</v>
      </c>
      <c r="K23" s="12">
        <v>8.8000000000000007</v>
      </c>
      <c r="L23" s="12">
        <f t="shared" si="0"/>
        <v>90.6</v>
      </c>
      <c r="M23" s="13">
        <v>400000</v>
      </c>
      <c r="N23" s="41" t="s">
        <v>46</v>
      </c>
      <c r="O23" s="37" t="s">
        <v>46</v>
      </c>
      <c r="P23" s="23">
        <v>0.71</v>
      </c>
      <c r="Q23" s="38">
        <v>0.9</v>
      </c>
      <c r="R23" s="42">
        <v>46387</v>
      </c>
      <c r="S23" s="42">
        <v>46387</v>
      </c>
      <c r="T23" s="15">
        <f t="shared" si="1"/>
        <v>0.835788461940283</v>
      </c>
      <c r="U23" s="44"/>
    </row>
    <row r="24" spans="1:21" s="39" customFormat="1" ht="12.75" customHeight="1" x14ac:dyDescent="0.25">
      <c r="A24" s="18" t="s">
        <v>62</v>
      </c>
      <c r="B24" s="19" t="s">
        <v>54</v>
      </c>
      <c r="C24" s="20" t="s">
        <v>63</v>
      </c>
      <c r="D24" s="21">
        <v>500000</v>
      </c>
      <c r="E24" s="21">
        <v>250000</v>
      </c>
      <c r="F24" s="12">
        <v>15.6</v>
      </c>
      <c r="G24" s="12">
        <v>21</v>
      </c>
      <c r="H24" s="12">
        <v>8.6</v>
      </c>
      <c r="I24" s="12">
        <v>8</v>
      </c>
      <c r="J24" s="12">
        <v>12.8</v>
      </c>
      <c r="K24" s="12">
        <v>8.4</v>
      </c>
      <c r="L24" s="12">
        <f t="shared" si="0"/>
        <v>74.400000000000006</v>
      </c>
      <c r="M24" s="13">
        <v>150000</v>
      </c>
      <c r="N24" s="22" t="s">
        <v>56</v>
      </c>
      <c r="O24" s="37" t="s">
        <v>46</v>
      </c>
      <c r="P24" s="26">
        <v>0.5</v>
      </c>
      <c r="Q24" s="38">
        <v>0.9</v>
      </c>
      <c r="R24" s="24">
        <v>46326</v>
      </c>
      <c r="S24" s="24">
        <v>46326</v>
      </c>
      <c r="T24" s="15">
        <f t="shared" si="1"/>
        <v>0.42857142857142855</v>
      </c>
      <c r="U24" s="44"/>
    </row>
    <row r="25" spans="1:21" s="39" customFormat="1" ht="12.75" customHeight="1" x14ac:dyDescent="0.25">
      <c r="A25" s="40" t="s">
        <v>64</v>
      </c>
      <c r="B25" s="32" t="s">
        <v>65</v>
      </c>
      <c r="C25" s="30" t="s">
        <v>66</v>
      </c>
      <c r="D25" s="31">
        <v>2923000</v>
      </c>
      <c r="E25" s="31">
        <v>430000</v>
      </c>
      <c r="F25" s="12">
        <v>9</v>
      </c>
      <c r="G25" s="12">
        <v>17.2</v>
      </c>
      <c r="H25" s="12">
        <v>9.8000000000000007</v>
      </c>
      <c r="I25" s="12">
        <v>8</v>
      </c>
      <c r="J25" s="12">
        <v>10.4</v>
      </c>
      <c r="K25" s="12">
        <v>8</v>
      </c>
      <c r="L25" s="12">
        <f t="shared" si="0"/>
        <v>62.4</v>
      </c>
      <c r="M25" s="13">
        <v>0</v>
      </c>
      <c r="N25" s="41" t="s">
        <v>46</v>
      </c>
      <c r="O25" s="37"/>
      <c r="P25" s="23">
        <v>0.28000000000000003</v>
      </c>
      <c r="Q25" s="38"/>
      <c r="R25" s="42">
        <v>46112</v>
      </c>
      <c r="S25" s="24"/>
      <c r="T25" s="15"/>
      <c r="U25" s="44"/>
    </row>
    <row r="26" spans="1:21" s="39" customFormat="1" ht="12.75" customHeight="1" x14ac:dyDescent="0.25">
      <c r="A26" s="18" t="s">
        <v>67</v>
      </c>
      <c r="B26" s="19" t="s">
        <v>68</v>
      </c>
      <c r="C26" s="20" t="s">
        <v>69</v>
      </c>
      <c r="D26" s="21">
        <v>525000</v>
      </c>
      <c r="E26" s="21">
        <v>400000</v>
      </c>
      <c r="F26" s="12">
        <v>16.2</v>
      </c>
      <c r="G26" s="12">
        <v>22.4</v>
      </c>
      <c r="H26" s="12">
        <v>8.6</v>
      </c>
      <c r="I26" s="12">
        <v>7.8</v>
      </c>
      <c r="J26" s="12">
        <v>11.2</v>
      </c>
      <c r="K26" s="12">
        <v>6.8</v>
      </c>
      <c r="L26" s="12">
        <f t="shared" si="0"/>
        <v>72.999999999999986</v>
      </c>
      <c r="M26" s="13">
        <v>250000</v>
      </c>
      <c r="N26" s="22" t="s">
        <v>46</v>
      </c>
      <c r="O26" s="37" t="s">
        <v>46</v>
      </c>
      <c r="P26" s="26">
        <v>0.76</v>
      </c>
      <c r="Q26" s="38">
        <v>0.9</v>
      </c>
      <c r="R26" s="24">
        <v>46142</v>
      </c>
      <c r="S26" s="24">
        <v>46142</v>
      </c>
      <c r="T26" s="15">
        <f t="shared" si="1"/>
        <v>0.68027210884353739</v>
      </c>
      <c r="U26" s="44"/>
    </row>
    <row r="27" spans="1:21" s="39" customFormat="1" ht="12.75" customHeight="1" x14ac:dyDescent="0.25">
      <c r="A27" s="18" t="s">
        <v>70</v>
      </c>
      <c r="B27" s="19" t="s">
        <v>71</v>
      </c>
      <c r="C27" s="20" t="s">
        <v>72</v>
      </c>
      <c r="D27" s="21">
        <v>86664</v>
      </c>
      <c r="E27" s="21">
        <v>50000</v>
      </c>
      <c r="F27" s="12">
        <v>18.600000000000001</v>
      </c>
      <c r="G27" s="12">
        <v>23</v>
      </c>
      <c r="H27" s="12">
        <v>8.1999999999999993</v>
      </c>
      <c r="I27" s="12">
        <v>8.6</v>
      </c>
      <c r="J27" s="12">
        <v>15.4</v>
      </c>
      <c r="K27" s="12">
        <v>8</v>
      </c>
      <c r="L27" s="12">
        <f t="shared" si="0"/>
        <v>81.8</v>
      </c>
      <c r="M27" s="13">
        <v>50000</v>
      </c>
      <c r="N27" s="22" t="s">
        <v>46</v>
      </c>
      <c r="O27" s="37" t="s">
        <v>46</v>
      </c>
      <c r="P27" s="26">
        <v>0.57999999999999996</v>
      </c>
      <c r="Q27" s="38">
        <v>0.9</v>
      </c>
      <c r="R27" s="24">
        <v>46203</v>
      </c>
      <c r="S27" s="24">
        <v>46203</v>
      </c>
      <c r="T27" s="15">
        <f t="shared" si="1"/>
        <v>0.82420118421226152</v>
      </c>
      <c r="U27" s="44"/>
    </row>
    <row r="28" spans="1:21" s="39" customFormat="1" ht="12.75" customHeight="1" x14ac:dyDescent="0.25">
      <c r="A28" s="18" t="s">
        <v>73</v>
      </c>
      <c r="B28" s="19" t="s">
        <v>54</v>
      </c>
      <c r="C28" s="20" t="s">
        <v>74</v>
      </c>
      <c r="D28" s="21">
        <v>400000</v>
      </c>
      <c r="E28" s="21">
        <v>195000</v>
      </c>
      <c r="F28" s="12">
        <v>16.8</v>
      </c>
      <c r="G28" s="12">
        <v>21.2</v>
      </c>
      <c r="H28" s="12">
        <v>9.1999999999999993</v>
      </c>
      <c r="I28" s="12">
        <v>7.6</v>
      </c>
      <c r="J28" s="12">
        <v>12</v>
      </c>
      <c r="K28" s="12">
        <v>8.4</v>
      </c>
      <c r="L28" s="12">
        <f t="shared" si="0"/>
        <v>75.200000000000017</v>
      </c>
      <c r="M28" s="13">
        <v>100000</v>
      </c>
      <c r="N28" s="22" t="s">
        <v>46</v>
      </c>
      <c r="O28" s="37" t="s">
        <v>46</v>
      </c>
      <c r="P28" s="26">
        <v>0.49</v>
      </c>
      <c r="Q28" s="38">
        <v>0.7</v>
      </c>
      <c r="R28" s="24">
        <v>46413</v>
      </c>
      <c r="S28" s="24">
        <v>46413</v>
      </c>
      <c r="T28" s="15">
        <f t="shared" si="1"/>
        <v>0.35714285714285715</v>
      </c>
      <c r="U28" s="44"/>
    </row>
    <row r="29" spans="1:21" s="39" customFormat="1" ht="12.75" customHeight="1" x14ac:dyDescent="0.25">
      <c r="A29" s="40" t="s">
        <v>75</v>
      </c>
      <c r="B29" s="32" t="s">
        <v>65</v>
      </c>
      <c r="C29" s="30" t="s">
        <v>76</v>
      </c>
      <c r="D29" s="31">
        <v>4843000</v>
      </c>
      <c r="E29" s="31">
        <v>500000</v>
      </c>
      <c r="F29" s="12">
        <v>18.2</v>
      </c>
      <c r="G29" s="12">
        <v>21.6</v>
      </c>
      <c r="H29" s="12">
        <v>10</v>
      </c>
      <c r="I29" s="12">
        <v>8.1999999999999993</v>
      </c>
      <c r="J29" s="12">
        <v>14.4</v>
      </c>
      <c r="K29" s="12">
        <v>8</v>
      </c>
      <c r="L29" s="12">
        <f t="shared" si="0"/>
        <v>80.400000000000006</v>
      </c>
      <c r="M29" s="13">
        <v>500000</v>
      </c>
      <c r="N29" s="41" t="s">
        <v>46</v>
      </c>
      <c r="O29" s="37" t="s">
        <v>46</v>
      </c>
      <c r="P29" s="23">
        <v>0.41</v>
      </c>
      <c r="Q29" s="38">
        <v>0.7</v>
      </c>
      <c r="R29" s="42">
        <v>46233</v>
      </c>
      <c r="S29" s="42">
        <v>46233</v>
      </c>
      <c r="T29" s="15">
        <f t="shared" si="1"/>
        <v>0.14748827468216277</v>
      </c>
      <c r="U29" s="44"/>
    </row>
    <row r="30" spans="1:21" s="39" customFormat="1" ht="12.75" customHeight="1" x14ac:dyDescent="0.25">
      <c r="A30" s="40" t="s">
        <v>77</v>
      </c>
      <c r="B30" s="32" t="s">
        <v>78</v>
      </c>
      <c r="C30" s="33" t="s">
        <v>79</v>
      </c>
      <c r="D30" s="31">
        <v>265000</v>
      </c>
      <c r="E30" s="31">
        <v>150000</v>
      </c>
      <c r="F30" s="12">
        <v>19.2</v>
      </c>
      <c r="G30" s="12">
        <v>25</v>
      </c>
      <c r="H30" s="12">
        <v>9.1999999999999993</v>
      </c>
      <c r="I30" s="12">
        <v>9</v>
      </c>
      <c r="J30" s="12">
        <v>15</v>
      </c>
      <c r="K30" s="12">
        <v>8.6</v>
      </c>
      <c r="L30" s="12">
        <f t="shared" si="0"/>
        <v>86</v>
      </c>
      <c r="M30" s="13">
        <v>100000</v>
      </c>
      <c r="N30" s="41" t="s">
        <v>46</v>
      </c>
      <c r="O30" s="37" t="s">
        <v>46</v>
      </c>
      <c r="P30" s="23">
        <v>0.79</v>
      </c>
      <c r="Q30" s="38">
        <v>0.85</v>
      </c>
      <c r="R30" s="43" t="s">
        <v>80</v>
      </c>
      <c r="S30" s="43" t="s">
        <v>80</v>
      </c>
      <c r="T30" s="15">
        <f t="shared" si="1"/>
        <v>0.53908355795148244</v>
      </c>
      <c r="U30" s="44"/>
    </row>
    <row r="31" spans="1:21" s="39" customFormat="1" ht="12.75" customHeight="1" x14ac:dyDescent="0.25">
      <c r="A31" s="40" t="s">
        <v>81</v>
      </c>
      <c r="B31" s="32" t="s">
        <v>51</v>
      </c>
      <c r="C31" s="30" t="s">
        <v>82</v>
      </c>
      <c r="D31" s="31">
        <v>737500</v>
      </c>
      <c r="E31" s="31">
        <v>200000</v>
      </c>
      <c r="F31" s="12">
        <v>18.8</v>
      </c>
      <c r="G31" s="12">
        <v>26.6</v>
      </c>
      <c r="H31" s="12">
        <v>10</v>
      </c>
      <c r="I31" s="12">
        <v>9.8000000000000007</v>
      </c>
      <c r="J31" s="12">
        <v>18.8</v>
      </c>
      <c r="K31" s="12">
        <v>8.6</v>
      </c>
      <c r="L31" s="12">
        <f t="shared" si="0"/>
        <v>92.6</v>
      </c>
      <c r="M31" s="13">
        <v>200000</v>
      </c>
      <c r="N31" s="41" t="s">
        <v>46</v>
      </c>
      <c r="O31" s="37" t="s">
        <v>46</v>
      </c>
      <c r="P31" s="23">
        <v>0.88</v>
      </c>
      <c r="Q31" s="38">
        <v>0.7</v>
      </c>
      <c r="R31" s="42">
        <v>46203</v>
      </c>
      <c r="S31" s="42">
        <v>46203</v>
      </c>
      <c r="T31" s="15">
        <f t="shared" si="1"/>
        <v>0.38740920096852305</v>
      </c>
      <c r="U31" s="45"/>
    </row>
    <row r="32" spans="1:21" s="39" customFormat="1" ht="12.75" customHeight="1" x14ac:dyDescent="0.25">
      <c r="A32" s="18" t="s">
        <v>83</v>
      </c>
      <c r="B32" s="19" t="s">
        <v>84</v>
      </c>
      <c r="C32" s="34" t="s">
        <v>85</v>
      </c>
      <c r="D32" s="21">
        <v>160750</v>
      </c>
      <c r="E32" s="21">
        <v>50000</v>
      </c>
      <c r="F32" s="12">
        <v>3</v>
      </c>
      <c r="G32" s="12">
        <v>24.2</v>
      </c>
      <c r="H32" s="12">
        <v>8.6</v>
      </c>
      <c r="I32" s="12">
        <v>8.1999999999999993</v>
      </c>
      <c r="J32" s="12">
        <v>11.8</v>
      </c>
      <c r="K32" s="12">
        <v>8.4</v>
      </c>
      <c r="L32" s="12">
        <f t="shared" si="0"/>
        <v>64.2</v>
      </c>
      <c r="M32" s="13">
        <v>0</v>
      </c>
      <c r="N32" s="22" t="s">
        <v>46</v>
      </c>
      <c r="O32" s="37"/>
      <c r="P32" s="26">
        <v>0.31</v>
      </c>
      <c r="Q32" s="38"/>
      <c r="R32" s="24">
        <v>46204</v>
      </c>
      <c r="S32" s="24"/>
      <c r="T32" s="15"/>
      <c r="U32" s="44"/>
    </row>
    <row r="33" spans="1:21" s="39" customFormat="1" ht="12.75" customHeight="1" x14ac:dyDescent="0.25">
      <c r="A33" s="18" t="s">
        <v>86</v>
      </c>
      <c r="B33" s="19" t="s">
        <v>84</v>
      </c>
      <c r="C33" s="34" t="s">
        <v>87</v>
      </c>
      <c r="D33" s="21">
        <v>365300</v>
      </c>
      <c r="E33" s="21">
        <v>200000</v>
      </c>
      <c r="F33" s="12">
        <v>18</v>
      </c>
      <c r="G33" s="12">
        <v>25</v>
      </c>
      <c r="H33" s="12">
        <v>8.6</v>
      </c>
      <c r="I33" s="12">
        <v>8.6</v>
      </c>
      <c r="J33" s="12">
        <v>13.8</v>
      </c>
      <c r="K33" s="12">
        <v>8.6</v>
      </c>
      <c r="L33" s="12">
        <f t="shared" si="0"/>
        <v>82.6</v>
      </c>
      <c r="M33" s="13">
        <v>150000</v>
      </c>
      <c r="N33" s="22" t="s">
        <v>46</v>
      </c>
      <c r="O33" s="37" t="s">
        <v>46</v>
      </c>
      <c r="P33" s="26">
        <v>0.55000000000000004</v>
      </c>
      <c r="Q33" s="38">
        <v>0.9</v>
      </c>
      <c r="R33" s="24">
        <v>46419</v>
      </c>
      <c r="S33" s="24">
        <v>46419</v>
      </c>
      <c r="T33" s="15">
        <f t="shared" si="1"/>
        <v>0.58660201008955459</v>
      </c>
      <c r="U33" s="44"/>
    </row>
    <row r="34" spans="1:21" s="39" customFormat="1" ht="12.75" customHeight="1" x14ac:dyDescent="0.25">
      <c r="A34" s="18" t="s">
        <v>88</v>
      </c>
      <c r="B34" s="19" t="s">
        <v>89</v>
      </c>
      <c r="C34" s="34" t="s">
        <v>90</v>
      </c>
      <c r="D34" s="21">
        <v>192000</v>
      </c>
      <c r="E34" s="21">
        <v>50000</v>
      </c>
      <c r="F34" s="12">
        <v>17.2</v>
      </c>
      <c r="G34" s="12">
        <v>23</v>
      </c>
      <c r="H34" s="12">
        <v>8.8000000000000007</v>
      </c>
      <c r="I34" s="12">
        <v>9.1999999999999993</v>
      </c>
      <c r="J34" s="12">
        <v>12.6</v>
      </c>
      <c r="K34" s="12">
        <v>8</v>
      </c>
      <c r="L34" s="12">
        <f t="shared" si="0"/>
        <v>78.8</v>
      </c>
      <c r="M34" s="13">
        <v>50000</v>
      </c>
      <c r="N34" s="22" t="s">
        <v>56</v>
      </c>
      <c r="O34" s="37" t="s">
        <v>56</v>
      </c>
      <c r="P34" s="26">
        <v>0.26</v>
      </c>
      <c r="Q34" s="38">
        <v>0.5</v>
      </c>
      <c r="R34" s="24">
        <v>46203</v>
      </c>
      <c r="S34" s="24">
        <v>46203</v>
      </c>
      <c r="T34" s="15">
        <f t="shared" si="1"/>
        <v>0.37202380952380953</v>
      </c>
      <c r="U34" s="44"/>
    </row>
    <row r="35" spans="1:21" ht="12" x14ac:dyDescent="0.35">
      <c r="D35" s="27">
        <f>SUM(D18:D34)</f>
        <v>17499277</v>
      </c>
      <c r="E35" s="27">
        <f>SUM(E18:E34)</f>
        <v>4550000</v>
      </c>
      <c r="M35" s="27">
        <f>SUM(M18:M34)</f>
        <v>3300000</v>
      </c>
    </row>
    <row r="36" spans="1:21" ht="12" x14ac:dyDescent="0.35">
      <c r="E36" s="28"/>
      <c r="L36" s="2" t="s">
        <v>91</v>
      </c>
      <c r="M36" s="27">
        <f>6101000-M35</f>
        <v>2801000</v>
      </c>
    </row>
  </sheetData>
  <sortState xmlns:xlrd2="http://schemas.microsoft.com/office/spreadsheetml/2017/richdata2" ref="A15:BH38">
    <sortCondition ref="A15"/>
  </sortState>
  <mergeCells count="22">
    <mergeCell ref="T14:T17"/>
    <mergeCell ref="R14:R17"/>
    <mergeCell ref="S14:S17"/>
    <mergeCell ref="A14:A17"/>
    <mergeCell ref="B14:B17"/>
    <mergeCell ref="C14:C17"/>
    <mergeCell ref="D14:D17"/>
    <mergeCell ref="E14:E17"/>
    <mergeCell ref="N14:N17"/>
    <mergeCell ref="O14:O17"/>
    <mergeCell ref="P14:P17"/>
    <mergeCell ref="Q14:Q17"/>
    <mergeCell ref="F15:G15"/>
    <mergeCell ref="M14:M17"/>
    <mergeCell ref="F14:K14"/>
    <mergeCell ref="H15:K15"/>
    <mergeCell ref="L14:L16"/>
    <mergeCell ref="A7:C7"/>
    <mergeCell ref="D10:M10"/>
    <mergeCell ref="D9:M9"/>
    <mergeCell ref="D8:M8"/>
    <mergeCell ref="D11:M11"/>
  </mergeCells>
  <dataValidations count="6">
    <dataValidation type="decimal" operator="lessThanOrEqual" allowBlank="1" showInputMessage="1" showErrorMessage="1" error="max. 40" sqref="F18:F34" xr:uid="{00000000-0002-0000-0000-000000000000}">
      <formula1>20</formula1>
    </dataValidation>
    <dataValidation type="decimal" operator="lessThanOrEqual" allowBlank="1" showInputMessage="1" showErrorMessage="1" error="max. 15" sqref="H18:H34" xr:uid="{00000000-0002-0000-0000-000001000000}">
      <formula1>10</formula1>
    </dataValidation>
    <dataValidation type="decimal" operator="lessThanOrEqual" allowBlank="1" showInputMessage="1" showErrorMessage="1" error="max. 10" sqref="K18:K34" xr:uid="{00000000-0002-0000-0000-000002000000}">
      <formula1>10</formula1>
    </dataValidation>
    <dataValidation type="decimal" operator="lessThanOrEqual" allowBlank="1" showInputMessage="1" showErrorMessage="1" error="max. 5" sqref="I18:I34" xr:uid="{00000000-0002-0000-0000-000003000000}">
      <formula1>10</formula1>
    </dataValidation>
    <dataValidation type="decimal" operator="lessThanOrEqual" allowBlank="1" showInputMessage="1" showErrorMessage="1" error="max. 15" sqref="G18:G34" xr:uid="{AB3202BC-BB60-C341-B3E9-A7E6642543A8}">
      <formula1>30</formula1>
    </dataValidation>
    <dataValidation type="decimal" operator="lessThanOrEqual" allowBlank="1" showInputMessage="1" showErrorMessage="1" error="max. 10" sqref="J18:J34" xr:uid="{0202B600-55D4-7741-A4C9-F77303177517}">
      <formula1>20</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U3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9" customFormat="1" ht="12.5" x14ac:dyDescent="0.3">
      <c r="A2" s="11" t="s">
        <v>92</v>
      </c>
      <c r="B2" s="2"/>
      <c r="C2" s="2"/>
      <c r="D2" s="3" t="s">
        <v>2</v>
      </c>
      <c r="E2" s="2"/>
      <c r="F2" s="2"/>
      <c r="G2" s="2"/>
      <c r="H2" s="2"/>
      <c r="I2" s="2"/>
      <c r="J2" s="2"/>
      <c r="K2" s="2"/>
      <c r="L2" s="2"/>
      <c r="M2" s="2"/>
      <c r="N2" s="2"/>
      <c r="O2" s="2"/>
      <c r="P2" s="2"/>
      <c r="Q2" s="2"/>
      <c r="R2" s="2"/>
      <c r="S2" s="2"/>
      <c r="T2" s="2"/>
      <c r="U2" s="2"/>
    </row>
    <row r="3" spans="1:21" s="29" customFormat="1" ht="12.5" x14ac:dyDescent="0.3">
      <c r="A3" s="3" t="s">
        <v>3</v>
      </c>
      <c r="B3" s="2"/>
      <c r="C3" s="2"/>
      <c r="D3" s="5" t="s">
        <v>4</v>
      </c>
      <c r="E3" s="2"/>
      <c r="F3" s="2"/>
      <c r="G3" s="2"/>
      <c r="H3" s="2"/>
      <c r="I3" s="2"/>
      <c r="J3" s="2"/>
      <c r="K3" s="2"/>
      <c r="L3" s="2"/>
      <c r="M3" s="2"/>
      <c r="N3" s="2"/>
      <c r="O3" s="2"/>
      <c r="P3" s="2"/>
      <c r="Q3" s="2"/>
      <c r="R3" s="2"/>
      <c r="S3" s="2"/>
      <c r="T3" s="2"/>
      <c r="U3" s="2"/>
    </row>
    <row r="4" spans="1:21" s="29" customFormat="1" ht="12.5" x14ac:dyDescent="0.3">
      <c r="A4" s="3" t="s">
        <v>5</v>
      </c>
      <c r="B4" s="2"/>
      <c r="C4" s="2"/>
      <c r="D4" s="2" t="s">
        <v>6</v>
      </c>
      <c r="E4" s="2"/>
      <c r="F4" s="2"/>
      <c r="G4" s="2"/>
      <c r="H4" s="2"/>
      <c r="I4" s="2"/>
      <c r="J4" s="2"/>
      <c r="K4" s="2"/>
      <c r="L4" s="2"/>
      <c r="M4" s="2"/>
      <c r="N4" s="2"/>
      <c r="O4" s="2"/>
      <c r="P4" s="2"/>
      <c r="Q4" s="2"/>
      <c r="R4" s="2"/>
      <c r="S4" s="2"/>
      <c r="T4" s="2"/>
      <c r="U4" s="2"/>
    </row>
    <row r="5" spans="1:21" s="29" customFormat="1" ht="12.5" x14ac:dyDescent="0.3">
      <c r="A5" s="11" t="s">
        <v>7</v>
      </c>
      <c r="B5" s="2"/>
      <c r="C5" s="2"/>
      <c r="D5" s="2" t="s">
        <v>8</v>
      </c>
      <c r="E5" s="2"/>
      <c r="F5" s="2"/>
      <c r="G5" s="2"/>
      <c r="H5" s="2"/>
      <c r="I5" s="2"/>
      <c r="J5" s="2"/>
      <c r="K5" s="2"/>
      <c r="L5" s="2"/>
      <c r="M5" s="2"/>
      <c r="N5" s="2"/>
      <c r="O5" s="2"/>
      <c r="P5" s="2"/>
      <c r="Q5" s="2"/>
      <c r="R5" s="2"/>
      <c r="S5" s="2"/>
      <c r="T5" s="2"/>
      <c r="U5" s="2"/>
    </row>
    <row r="6" spans="1:21" s="29" customFormat="1" ht="12.5" x14ac:dyDescent="0.3">
      <c r="A6" s="11" t="s">
        <v>9</v>
      </c>
      <c r="B6" s="2"/>
      <c r="C6" s="2"/>
      <c r="D6" s="2"/>
      <c r="E6" s="2"/>
      <c r="F6" s="2"/>
      <c r="G6" s="2"/>
      <c r="H6" s="2"/>
      <c r="I6" s="2"/>
      <c r="J6" s="2"/>
      <c r="K6" s="2"/>
      <c r="L6" s="2"/>
      <c r="M6" s="2"/>
      <c r="N6" s="2"/>
      <c r="O6" s="2"/>
      <c r="P6" s="2"/>
      <c r="Q6" s="2"/>
      <c r="R6" s="2"/>
      <c r="S6" s="2"/>
      <c r="T6" s="2"/>
      <c r="U6" s="2"/>
    </row>
    <row r="7" spans="1:21" s="29" customFormat="1" ht="13.5" customHeight="1" x14ac:dyDescent="0.3">
      <c r="A7" s="49" t="s">
        <v>10</v>
      </c>
      <c r="B7" s="49"/>
      <c r="C7" s="49"/>
      <c r="D7" s="3" t="s">
        <v>11</v>
      </c>
      <c r="E7" s="2"/>
      <c r="F7" s="2"/>
      <c r="G7" s="2"/>
      <c r="H7" s="2"/>
      <c r="I7" s="2"/>
      <c r="J7" s="2"/>
      <c r="K7" s="2"/>
      <c r="L7" s="2"/>
      <c r="M7" s="2"/>
      <c r="N7" s="2"/>
      <c r="O7" s="2"/>
      <c r="P7" s="2"/>
      <c r="Q7" s="2"/>
      <c r="R7" s="2"/>
      <c r="S7" s="2"/>
      <c r="T7" s="2"/>
      <c r="U7" s="2"/>
    </row>
    <row r="8" spans="1:21" s="29" customFormat="1" ht="13.5" customHeight="1" x14ac:dyDescent="0.3">
      <c r="A8" s="3" t="s">
        <v>12</v>
      </c>
      <c r="B8" s="2"/>
      <c r="C8" s="2"/>
      <c r="D8" s="50" t="s">
        <v>13</v>
      </c>
      <c r="E8" s="50"/>
      <c r="F8" s="50"/>
      <c r="G8" s="50"/>
      <c r="H8" s="50"/>
      <c r="I8" s="50"/>
      <c r="J8" s="50"/>
      <c r="K8" s="50"/>
      <c r="L8" s="50"/>
      <c r="M8" s="50"/>
      <c r="N8" s="50"/>
      <c r="O8" s="2"/>
      <c r="P8" s="2"/>
      <c r="Q8" s="2"/>
      <c r="R8" s="2"/>
      <c r="S8" s="2"/>
      <c r="T8" s="2"/>
      <c r="U8" s="2"/>
    </row>
    <row r="9" spans="1:21" s="29" customFormat="1" ht="37.5" customHeight="1" x14ac:dyDescent="0.3">
      <c r="A9" s="2"/>
      <c r="B9" s="2"/>
      <c r="C9" s="2"/>
      <c r="D9" s="50" t="s">
        <v>14</v>
      </c>
      <c r="E9" s="50"/>
      <c r="F9" s="50"/>
      <c r="G9" s="50"/>
      <c r="H9" s="50"/>
      <c r="I9" s="50"/>
      <c r="J9" s="50"/>
      <c r="K9" s="50"/>
      <c r="L9" s="50"/>
      <c r="M9" s="50"/>
      <c r="N9" s="50"/>
      <c r="O9" s="2"/>
      <c r="P9" s="2"/>
      <c r="Q9" s="2"/>
      <c r="R9" s="2"/>
      <c r="S9" s="2"/>
      <c r="T9" s="2"/>
      <c r="U9" s="2"/>
    </row>
    <row r="10" spans="1:21" s="29" customFormat="1" ht="37.5" customHeight="1" x14ac:dyDescent="0.3">
      <c r="A10" s="2"/>
      <c r="B10" s="2"/>
      <c r="C10" s="2"/>
      <c r="D10" s="50" t="s">
        <v>15</v>
      </c>
      <c r="E10" s="50"/>
      <c r="F10" s="50"/>
      <c r="G10" s="50"/>
      <c r="H10" s="50"/>
      <c r="I10" s="50"/>
      <c r="J10" s="50"/>
      <c r="K10" s="50"/>
      <c r="L10" s="50"/>
      <c r="M10" s="50"/>
      <c r="N10" s="50"/>
      <c r="O10" s="2"/>
      <c r="P10" s="2"/>
      <c r="Q10" s="2"/>
      <c r="R10" s="2"/>
      <c r="S10" s="2"/>
      <c r="T10" s="2"/>
      <c r="U10" s="2"/>
    </row>
    <row r="11" spans="1:21" s="29" customFormat="1" ht="135" customHeight="1" x14ac:dyDescent="0.3">
      <c r="A11" s="2"/>
      <c r="B11" s="2"/>
      <c r="C11" s="2"/>
      <c r="D11" s="50" t="s">
        <v>16</v>
      </c>
      <c r="E11" s="50"/>
      <c r="F11" s="50"/>
      <c r="G11" s="50"/>
      <c r="H11" s="50"/>
      <c r="I11" s="50"/>
      <c r="J11" s="50"/>
      <c r="K11" s="50"/>
      <c r="L11" s="50"/>
      <c r="M11" s="50"/>
      <c r="N11" s="50"/>
      <c r="O11" s="2"/>
      <c r="P11" s="2"/>
      <c r="Q11" s="2"/>
      <c r="R11" s="2"/>
      <c r="S11" s="2"/>
      <c r="T11" s="2"/>
      <c r="U11" s="2"/>
    </row>
    <row r="12" spans="1:21" s="29" customFormat="1" ht="12.5" x14ac:dyDescent="0.3">
      <c r="A12" s="3"/>
      <c r="B12" s="2"/>
      <c r="C12" s="2"/>
      <c r="D12" s="2"/>
      <c r="E12" s="2"/>
      <c r="F12" s="2"/>
      <c r="G12" s="3"/>
      <c r="H12" s="3"/>
      <c r="I12" s="3"/>
      <c r="J12" s="2"/>
      <c r="K12" s="2"/>
      <c r="L12" s="2"/>
      <c r="M12" s="2"/>
      <c r="N12" s="2"/>
      <c r="O12" s="2"/>
    </row>
    <row r="13" spans="1:21" s="29" customFormat="1" ht="15" customHeight="1" x14ac:dyDescent="0.3">
      <c r="A13" s="51" t="s">
        <v>17</v>
      </c>
      <c r="B13" s="46" t="s">
        <v>18</v>
      </c>
      <c r="C13" s="46" t="s">
        <v>19</v>
      </c>
      <c r="D13" s="46" t="s">
        <v>20</v>
      </c>
      <c r="E13" s="53" t="s">
        <v>21</v>
      </c>
      <c r="F13" s="59" t="s">
        <v>22</v>
      </c>
      <c r="G13" s="60"/>
      <c r="H13" s="60"/>
      <c r="I13" s="60"/>
      <c r="J13" s="60"/>
      <c r="K13" s="65"/>
      <c r="L13" s="51" t="s">
        <v>23</v>
      </c>
      <c r="M13" s="2"/>
      <c r="N13" s="2"/>
      <c r="O13" s="2"/>
    </row>
    <row r="14" spans="1:21" s="29" customFormat="1" ht="12.5" x14ac:dyDescent="0.3">
      <c r="A14" s="52"/>
      <c r="B14" s="47"/>
      <c r="C14" s="47"/>
      <c r="D14" s="47"/>
      <c r="E14" s="54"/>
      <c r="F14" s="57" t="s">
        <v>32</v>
      </c>
      <c r="G14" s="58"/>
      <c r="H14" s="61" t="s">
        <v>33</v>
      </c>
      <c r="I14" s="62"/>
      <c r="J14" s="62"/>
      <c r="K14" s="64"/>
      <c r="L14" s="52"/>
      <c r="M14" s="2"/>
      <c r="N14" s="2"/>
      <c r="O14" s="2"/>
    </row>
    <row r="15" spans="1:21" s="29" customFormat="1" ht="108" x14ac:dyDescent="0.3">
      <c r="A15" s="52"/>
      <c r="B15" s="47"/>
      <c r="C15" s="47"/>
      <c r="D15" s="47"/>
      <c r="E15" s="54"/>
      <c r="F15" s="7" t="s">
        <v>34</v>
      </c>
      <c r="G15" s="7" t="s">
        <v>35</v>
      </c>
      <c r="H15" s="7" t="s">
        <v>36</v>
      </c>
      <c r="I15" s="7" t="s">
        <v>37</v>
      </c>
      <c r="J15" s="7" t="s">
        <v>38</v>
      </c>
      <c r="K15" s="9" t="s">
        <v>39</v>
      </c>
      <c r="L15" s="48"/>
      <c r="M15" s="2"/>
      <c r="N15" s="2"/>
      <c r="O15" s="2"/>
    </row>
    <row r="16" spans="1:21" s="29" customFormat="1" ht="29.25" customHeight="1" x14ac:dyDescent="0.3">
      <c r="A16" s="66"/>
      <c r="B16" s="67"/>
      <c r="C16" s="67"/>
      <c r="D16" s="67"/>
      <c r="E16" s="63"/>
      <c r="F16" s="6" t="s">
        <v>40</v>
      </c>
      <c r="G16" s="6" t="s">
        <v>41</v>
      </c>
      <c r="H16" s="6" t="s">
        <v>42</v>
      </c>
      <c r="I16" s="6" t="s">
        <v>42</v>
      </c>
      <c r="J16" s="6" t="s">
        <v>40</v>
      </c>
      <c r="K16" s="6" t="s">
        <v>42</v>
      </c>
      <c r="L16" s="6"/>
      <c r="M16" s="2"/>
      <c r="N16" s="2"/>
      <c r="O16" s="2"/>
    </row>
    <row r="17" spans="1:15" s="29" customFormat="1" ht="12.5" x14ac:dyDescent="0.3">
      <c r="A17" s="35" t="s">
        <v>43</v>
      </c>
      <c r="B17" s="19" t="s">
        <v>44</v>
      </c>
      <c r="C17" s="20" t="s">
        <v>45</v>
      </c>
      <c r="D17" s="21">
        <v>4668410</v>
      </c>
      <c r="E17" s="21">
        <v>1000000</v>
      </c>
      <c r="F17" s="4">
        <v>19</v>
      </c>
      <c r="G17" s="4">
        <v>27</v>
      </c>
      <c r="H17" s="4">
        <v>10</v>
      </c>
      <c r="I17" s="4">
        <v>10</v>
      </c>
      <c r="J17" s="4">
        <v>15</v>
      </c>
      <c r="K17" s="4">
        <v>8</v>
      </c>
      <c r="L17" s="10">
        <f>SUM(F17:K17)</f>
        <v>89</v>
      </c>
      <c r="M17" s="2"/>
      <c r="N17" s="2"/>
      <c r="O17" s="2"/>
    </row>
    <row r="18" spans="1:15" s="29" customFormat="1" ht="12.5" x14ac:dyDescent="0.3">
      <c r="A18" s="35" t="s">
        <v>47</v>
      </c>
      <c r="B18" s="19" t="s">
        <v>48</v>
      </c>
      <c r="C18" s="20" t="s">
        <v>49</v>
      </c>
      <c r="D18" s="21">
        <v>275953</v>
      </c>
      <c r="E18" s="21">
        <v>150000</v>
      </c>
      <c r="F18" s="4">
        <v>17</v>
      </c>
      <c r="G18" s="4">
        <v>23</v>
      </c>
      <c r="H18" s="4">
        <v>10</v>
      </c>
      <c r="I18" s="4">
        <v>10</v>
      </c>
      <c r="J18" s="4">
        <v>13</v>
      </c>
      <c r="K18" s="4">
        <v>8</v>
      </c>
      <c r="L18" s="10">
        <f t="shared" ref="L18:L33" si="0">SUM(F18:K18)</f>
        <v>81</v>
      </c>
      <c r="M18" s="2"/>
      <c r="N18" s="2"/>
      <c r="O18" s="2"/>
    </row>
    <row r="19" spans="1:15" s="29" customFormat="1" ht="12.5" x14ac:dyDescent="0.3">
      <c r="A19" s="35" t="s">
        <v>50</v>
      </c>
      <c r="B19" s="19" t="s">
        <v>51</v>
      </c>
      <c r="C19" s="19" t="s">
        <v>52</v>
      </c>
      <c r="D19" s="21">
        <v>650000</v>
      </c>
      <c r="E19" s="21">
        <v>400000</v>
      </c>
      <c r="F19" s="4">
        <v>19</v>
      </c>
      <c r="G19" s="4">
        <v>21</v>
      </c>
      <c r="H19" s="4">
        <v>10</v>
      </c>
      <c r="I19" s="4">
        <v>10</v>
      </c>
      <c r="J19" s="4">
        <v>15</v>
      </c>
      <c r="K19" s="4">
        <v>9</v>
      </c>
      <c r="L19" s="10">
        <f t="shared" si="0"/>
        <v>84</v>
      </c>
      <c r="M19" s="2"/>
      <c r="N19" s="2"/>
      <c r="O19" s="2"/>
    </row>
    <row r="20" spans="1:15" s="29" customFormat="1" ht="12.5" x14ac:dyDescent="0.3">
      <c r="A20" s="35" t="s">
        <v>53</v>
      </c>
      <c r="B20" s="19" t="s">
        <v>54</v>
      </c>
      <c r="C20" s="20" t="s">
        <v>55</v>
      </c>
      <c r="D20" s="21">
        <v>150000</v>
      </c>
      <c r="E20" s="21">
        <v>75000</v>
      </c>
      <c r="F20" s="4">
        <v>16</v>
      </c>
      <c r="G20" s="4">
        <v>19</v>
      </c>
      <c r="H20" s="4">
        <v>10</v>
      </c>
      <c r="I20" s="4">
        <v>9</v>
      </c>
      <c r="J20" s="4">
        <v>13</v>
      </c>
      <c r="K20" s="4">
        <v>8</v>
      </c>
      <c r="L20" s="10">
        <f t="shared" si="0"/>
        <v>75</v>
      </c>
      <c r="M20" s="2"/>
      <c r="N20" s="2"/>
      <c r="O20" s="2"/>
    </row>
    <row r="21" spans="1:15" s="29" customFormat="1" ht="12.5" x14ac:dyDescent="0.3">
      <c r="A21" s="35" t="s">
        <v>57</v>
      </c>
      <c r="B21" s="19" t="s">
        <v>58</v>
      </c>
      <c r="C21" s="20" t="s">
        <v>59</v>
      </c>
      <c r="D21" s="21">
        <v>73000</v>
      </c>
      <c r="E21" s="21">
        <v>50000</v>
      </c>
      <c r="F21" s="12">
        <v>18</v>
      </c>
      <c r="G21" s="12">
        <v>20</v>
      </c>
      <c r="H21" s="12">
        <v>10</v>
      </c>
      <c r="I21" s="12">
        <v>10</v>
      </c>
      <c r="J21" s="12">
        <v>17</v>
      </c>
      <c r="K21" s="12">
        <v>9</v>
      </c>
      <c r="L21" s="10">
        <f t="shared" si="0"/>
        <v>84</v>
      </c>
      <c r="M21" s="2"/>
      <c r="N21" s="2"/>
      <c r="O21" s="2"/>
    </row>
    <row r="22" spans="1:15" s="29" customFormat="1" ht="12.5" x14ac:dyDescent="0.3">
      <c r="A22" s="36" t="s">
        <v>60</v>
      </c>
      <c r="B22" s="19" t="s">
        <v>51</v>
      </c>
      <c r="C22" s="30" t="s">
        <v>61</v>
      </c>
      <c r="D22" s="31">
        <v>683700</v>
      </c>
      <c r="E22" s="31">
        <v>400000</v>
      </c>
      <c r="F22" s="12">
        <v>18</v>
      </c>
      <c r="G22" s="12">
        <v>24</v>
      </c>
      <c r="H22" s="12">
        <v>10</v>
      </c>
      <c r="I22" s="12">
        <v>10</v>
      </c>
      <c r="J22" s="12">
        <v>18</v>
      </c>
      <c r="K22" s="12">
        <v>10</v>
      </c>
      <c r="L22" s="10">
        <f t="shared" si="0"/>
        <v>90</v>
      </c>
      <c r="M22" s="2"/>
      <c r="N22" s="2"/>
      <c r="O22" s="2"/>
    </row>
    <row r="23" spans="1:15" s="29" customFormat="1" ht="12.5" x14ac:dyDescent="0.3">
      <c r="A23" s="35" t="s">
        <v>62</v>
      </c>
      <c r="B23" s="19" t="s">
        <v>54</v>
      </c>
      <c r="C23" s="20" t="s">
        <v>63</v>
      </c>
      <c r="D23" s="21">
        <v>500000</v>
      </c>
      <c r="E23" s="21">
        <v>250000</v>
      </c>
      <c r="F23" s="12">
        <v>15</v>
      </c>
      <c r="G23" s="12">
        <v>22</v>
      </c>
      <c r="H23" s="12">
        <v>10</v>
      </c>
      <c r="I23" s="12">
        <v>10</v>
      </c>
      <c r="J23" s="12">
        <v>12</v>
      </c>
      <c r="K23" s="12">
        <v>10</v>
      </c>
      <c r="L23" s="10">
        <f t="shared" si="0"/>
        <v>79</v>
      </c>
    </row>
    <row r="24" spans="1:15" x14ac:dyDescent="0.35">
      <c r="A24" s="36" t="s">
        <v>64</v>
      </c>
      <c r="B24" s="32" t="s">
        <v>65</v>
      </c>
      <c r="C24" s="30" t="s">
        <v>66</v>
      </c>
      <c r="D24" s="31">
        <v>2923000</v>
      </c>
      <c r="E24" s="31">
        <v>430000</v>
      </c>
      <c r="F24" s="12">
        <v>10</v>
      </c>
      <c r="G24" s="12">
        <v>18</v>
      </c>
      <c r="H24" s="12">
        <v>10</v>
      </c>
      <c r="I24" s="12">
        <v>10</v>
      </c>
      <c r="J24" s="12">
        <v>10</v>
      </c>
      <c r="K24" s="12">
        <v>10</v>
      </c>
      <c r="L24" s="10">
        <f t="shared" si="0"/>
        <v>68</v>
      </c>
    </row>
    <row r="25" spans="1:15" x14ac:dyDescent="0.35">
      <c r="A25" s="35" t="s">
        <v>67</v>
      </c>
      <c r="B25" s="19" t="s">
        <v>68</v>
      </c>
      <c r="C25" s="20" t="s">
        <v>69</v>
      </c>
      <c r="D25" s="21">
        <v>525000</v>
      </c>
      <c r="E25" s="21">
        <v>400000</v>
      </c>
      <c r="F25" s="12">
        <v>15</v>
      </c>
      <c r="G25" s="12">
        <v>19</v>
      </c>
      <c r="H25" s="12">
        <v>9</v>
      </c>
      <c r="I25" s="12">
        <v>9</v>
      </c>
      <c r="J25" s="12">
        <v>10</v>
      </c>
      <c r="K25" s="12">
        <v>9</v>
      </c>
      <c r="L25" s="10">
        <f t="shared" si="0"/>
        <v>71</v>
      </c>
    </row>
    <row r="26" spans="1:15" x14ac:dyDescent="0.35">
      <c r="A26" s="35" t="s">
        <v>70</v>
      </c>
      <c r="B26" s="19" t="s">
        <v>71</v>
      </c>
      <c r="C26" s="20" t="s">
        <v>72</v>
      </c>
      <c r="D26" s="21">
        <v>86664</v>
      </c>
      <c r="E26" s="21">
        <v>50000</v>
      </c>
      <c r="F26" s="12">
        <v>18</v>
      </c>
      <c r="G26" s="12">
        <v>20</v>
      </c>
      <c r="H26" s="12">
        <v>10</v>
      </c>
      <c r="I26" s="12">
        <v>10</v>
      </c>
      <c r="J26" s="12">
        <v>13</v>
      </c>
      <c r="K26" s="12">
        <v>10</v>
      </c>
      <c r="L26" s="10">
        <f t="shared" si="0"/>
        <v>81</v>
      </c>
    </row>
    <row r="27" spans="1:15" x14ac:dyDescent="0.35">
      <c r="A27" s="35" t="s">
        <v>73</v>
      </c>
      <c r="B27" s="19" t="s">
        <v>54</v>
      </c>
      <c r="C27" s="20" t="s">
        <v>74</v>
      </c>
      <c r="D27" s="21">
        <v>400000</v>
      </c>
      <c r="E27" s="21">
        <v>195000</v>
      </c>
      <c r="F27" s="12">
        <v>17</v>
      </c>
      <c r="G27" s="12">
        <v>21</v>
      </c>
      <c r="H27" s="12">
        <v>10</v>
      </c>
      <c r="I27" s="12">
        <v>10</v>
      </c>
      <c r="J27" s="12">
        <v>12</v>
      </c>
      <c r="K27" s="12">
        <v>10</v>
      </c>
      <c r="L27" s="10">
        <f t="shared" si="0"/>
        <v>80</v>
      </c>
    </row>
    <row r="28" spans="1:15" x14ac:dyDescent="0.35">
      <c r="A28" s="36" t="s">
        <v>75</v>
      </c>
      <c r="B28" s="32" t="s">
        <v>65</v>
      </c>
      <c r="C28" s="30" t="s">
        <v>76</v>
      </c>
      <c r="D28" s="31">
        <v>4843000</v>
      </c>
      <c r="E28" s="31">
        <v>500000</v>
      </c>
      <c r="F28" s="12">
        <v>18</v>
      </c>
      <c r="G28" s="12">
        <v>20</v>
      </c>
      <c r="H28" s="12">
        <v>10</v>
      </c>
      <c r="I28" s="12">
        <v>10</v>
      </c>
      <c r="J28" s="12">
        <v>15</v>
      </c>
      <c r="K28" s="12">
        <v>10</v>
      </c>
      <c r="L28" s="10">
        <f t="shared" si="0"/>
        <v>83</v>
      </c>
    </row>
    <row r="29" spans="1:15" x14ac:dyDescent="0.35">
      <c r="A29" s="36" t="s">
        <v>77</v>
      </c>
      <c r="B29" s="32" t="s">
        <v>78</v>
      </c>
      <c r="C29" s="33" t="s">
        <v>79</v>
      </c>
      <c r="D29" s="31">
        <v>265000</v>
      </c>
      <c r="E29" s="31">
        <v>150000</v>
      </c>
      <c r="F29" s="12">
        <v>19</v>
      </c>
      <c r="G29" s="12">
        <v>25</v>
      </c>
      <c r="H29" s="12">
        <v>10</v>
      </c>
      <c r="I29" s="12">
        <v>10</v>
      </c>
      <c r="J29" s="12">
        <v>15</v>
      </c>
      <c r="K29" s="12">
        <v>10</v>
      </c>
      <c r="L29" s="10">
        <f t="shared" si="0"/>
        <v>89</v>
      </c>
    </row>
    <row r="30" spans="1:15" x14ac:dyDescent="0.35">
      <c r="A30" s="36" t="s">
        <v>81</v>
      </c>
      <c r="B30" s="32" t="s">
        <v>51</v>
      </c>
      <c r="C30" s="30" t="s">
        <v>82</v>
      </c>
      <c r="D30" s="31">
        <v>737500</v>
      </c>
      <c r="E30" s="31">
        <v>200000</v>
      </c>
      <c r="F30" s="12">
        <v>20</v>
      </c>
      <c r="G30" s="12">
        <v>26</v>
      </c>
      <c r="H30" s="12">
        <v>10</v>
      </c>
      <c r="I30" s="12">
        <v>10</v>
      </c>
      <c r="J30" s="12">
        <v>18</v>
      </c>
      <c r="K30" s="12">
        <v>10</v>
      </c>
      <c r="L30" s="10">
        <f t="shared" si="0"/>
        <v>94</v>
      </c>
    </row>
    <row r="31" spans="1:15" x14ac:dyDescent="0.35">
      <c r="A31" s="35" t="s">
        <v>83</v>
      </c>
      <c r="B31" s="19" t="s">
        <v>84</v>
      </c>
      <c r="C31" s="34" t="s">
        <v>85</v>
      </c>
      <c r="D31" s="21">
        <v>160750</v>
      </c>
      <c r="E31" s="21">
        <v>50000</v>
      </c>
      <c r="F31" s="12">
        <v>10</v>
      </c>
      <c r="G31" s="12">
        <v>20</v>
      </c>
      <c r="H31" s="12">
        <v>9</v>
      </c>
      <c r="I31" s="12">
        <v>9</v>
      </c>
      <c r="J31" s="12">
        <v>10</v>
      </c>
      <c r="K31" s="12">
        <v>10</v>
      </c>
      <c r="L31" s="10">
        <f t="shared" si="0"/>
        <v>68</v>
      </c>
    </row>
    <row r="32" spans="1:15" x14ac:dyDescent="0.35">
      <c r="A32" s="35" t="s">
        <v>86</v>
      </c>
      <c r="B32" s="19" t="s">
        <v>84</v>
      </c>
      <c r="C32" s="34" t="s">
        <v>87</v>
      </c>
      <c r="D32" s="21">
        <v>365300</v>
      </c>
      <c r="E32" s="21">
        <v>200000</v>
      </c>
      <c r="F32" s="12">
        <v>19</v>
      </c>
      <c r="G32" s="12">
        <v>23</v>
      </c>
      <c r="H32" s="12">
        <v>9</v>
      </c>
      <c r="I32" s="12">
        <v>10</v>
      </c>
      <c r="J32" s="12">
        <v>12</v>
      </c>
      <c r="K32" s="12">
        <v>10</v>
      </c>
      <c r="L32" s="10">
        <f t="shared" si="0"/>
        <v>83</v>
      </c>
    </row>
    <row r="33" spans="1:12" x14ac:dyDescent="0.35">
      <c r="A33" s="35" t="s">
        <v>88</v>
      </c>
      <c r="B33" s="19" t="s">
        <v>89</v>
      </c>
      <c r="C33" s="34" t="s">
        <v>90</v>
      </c>
      <c r="D33" s="21">
        <v>192000</v>
      </c>
      <c r="E33" s="21">
        <v>50000</v>
      </c>
      <c r="F33" s="12">
        <v>16</v>
      </c>
      <c r="G33" s="12">
        <v>21</v>
      </c>
      <c r="H33" s="12">
        <v>10</v>
      </c>
      <c r="I33" s="12">
        <v>9</v>
      </c>
      <c r="J33" s="12">
        <v>12</v>
      </c>
      <c r="K33" s="12">
        <v>10</v>
      </c>
      <c r="L33" s="10">
        <f t="shared" si="0"/>
        <v>78</v>
      </c>
    </row>
  </sheetData>
  <mergeCells count="14">
    <mergeCell ref="A7:C7"/>
    <mergeCell ref="A13:A16"/>
    <mergeCell ref="B13:B16"/>
    <mergeCell ref="C13:C16"/>
    <mergeCell ref="D13:D16"/>
    <mergeCell ref="E13:E16"/>
    <mergeCell ref="L13:L15"/>
    <mergeCell ref="F14:G14"/>
    <mergeCell ref="H14:K14"/>
    <mergeCell ref="D8:N8"/>
    <mergeCell ref="D9:N9"/>
    <mergeCell ref="D10:N10"/>
    <mergeCell ref="D11:N11"/>
    <mergeCell ref="F13:K13"/>
  </mergeCells>
  <dataValidations count="6">
    <dataValidation type="decimal" operator="lessThanOrEqual" allowBlank="1" showInputMessage="1" showErrorMessage="1" error="max. 10" sqref="J17:J33" xr:uid="{39610255-B49D-4FF1-BFD1-EB441BA08A0A}">
      <formula1>20</formula1>
    </dataValidation>
    <dataValidation type="decimal" operator="lessThanOrEqual" allowBlank="1" showInputMessage="1" showErrorMessage="1" error="max. 15" sqref="G17:G33" xr:uid="{946E3532-4499-4D8E-9C6C-88126A5AF8A6}">
      <formula1>30</formula1>
    </dataValidation>
    <dataValidation type="decimal" operator="lessThanOrEqual" allowBlank="1" showInputMessage="1" showErrorMessage="1" error="max. 5" sqref="I17:I33" xr:uid="{74B6EBC4-A6B0-46F0-912E-D2EA8E1B7881}">
      <formula1>10</formula1>
    </dataValidation>
    <dataValidation type="decimal" operator="lessThanOrEqual" allowBlank="1" showInputMessage="1" showErrorMessage="1" error="max. 10" sqref="K17:K33" xr:uid="{61B4C222-AD57-4523-BFBB-FD326A65B6C5}">
      <formula1>10</formula1>
    </dataValidation>
    <dataValidation type="decimal" operator="lessThanOrEqual" allowBlank="1" showInputMessage="1" showErrorMessage="1" error="max. 15" sqref="H17:H33" xr:uid="{8E79B195-CFEF-4665-AB3A-B7299DE84955}">
      <formula1>10</formula1>
    </dataValidation>
    <dataValidation type="decimal" operator="lessThanOrEqual" allowBlank="1" showInputMessage="1" showErrorMessage="1" error="max. 40" sqref="F21:F33" xr:uid="{D4D44236-3E31-4EE1-91CB-DB01BEE66E65}">
      <formula1>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22FB-6EA5-4537-8806-1EDF4CDCDA09}">
  <dimension ref="A1:U3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9" customFormat="1" ht="12.5" x14ac:dyDescent="0.3">
      <c r="A2" s="11" t="s">
        <v>92</v>
      </c>
      <c r="B2" s="2"/>
      <c r="C2" s="2"/>
      <c r="D2" s="3" t="s">
        <v>2</v>
      </c>
      <c r="E2" s="2"/>
      <c r="F2" s="2"/>
      <c r="G2" s="2"/>
      <c r="H2" s="2"/>
      <c r="I2" s="2"/>
      <c r="J2" s="2"/>
      <c r="K2" s="2"/>
      <c r="L2" s="2"/>
      <c r="M2" s="2"/>
      <c r="N2" s="2"/>
      <c r="O2" s="2"/>
      <c r="P2" s="2"/>
      <c r="Q2" s="2"/>
      <c r="R2" s="2"/>
      <c r="S2" s="2"/>
      <c r="T2" s="2"/>
      <c r="U2" s="2"/>
    </row>
    <row r="3" spans="1:21" s="29" customFormat="1" ht="12.5" x14ac:dyDescent="0.3">
      <c r="A3" s="3" t="s">
        <v>3</v>
      </c>
      <c r="B3" s="2"/>
      <c r="C3" s="2"/>
      <c r="D3" s="5" t="s">
        <v>4</v>
      </c>
      <c r="E3" s="2"/>
      <c r="F3" s="2"/>
      <c r="G3" s="2"/>
      <c r="H3" s="2"/>
      <c r="I3" s="2"/>
      <c r="J3" s="2"/>
      <c r="K3" s="2"/>
      <c r="L3" s="2"/>
      <c r="M3" s="2"/>
      <c r="N3" s="2"/>
      <c r="O3" s="2"/>
      <c r="P3" s="2"/>
      <c r="Q3" s="2"/>
      <c r="R3" s="2"/>
      <c r="S3" s="2"/>
      <c r="T3" s="2"/>
      <c r="U3" s="2"/>
    </row>
    <row r="4" spans="1:21" s="29" customFormat="1" ht="12.5" x14ac:dyDescent="0.3">
      <c r="A4" s="3" t="s">
        <v>5</v>
      </c>
      <c r="B4" s="2"/>
      <c r="C4" s="2"/>
      <c r="D4" s="2" t="s">
        <v>6</v>
      </c>
      <c r="E4" s="2"/>
      <c r="F4" s="2"/>
      <c r="G4" s="2"/>
      <c r="H4" s="2"/>
      <c r="I4" s="2"/>
      <c r="J4" s="2"/>
      <c r="K4" s="2"/>
      <c r="L4" s="2"/>
      <c r="M4" s="2"/>
      <c r="N4" s="2"/>
      <c r="O4" s="2"/>
      <c r="P4" s="2"/>
      <c r="Q4" s="2"/>
      <c r="R4" s="2"/>
      <c r="S4" s="2"/>
      <c r="T4" s="2"/>
      <c r="U4" s="2"/>
    </row>
    <row r="5" spans="1:21" s="29" customFormat="1" ht="12.5" x14ac:dyDescent="0.3">
      <c r="A5" s="11" t="s">
        <v>7</v>
      </c>
      <c r="B5" s="2"/>
      <c r="C5" s="2"/>
      <c r="D5" s="2" t="s">
        <v>8</v>
      </c>
      <c r="E5" s="2"/>
      <c r="F5" s="2"/>
      <c r="G5" s="2"/>
      <c r="H5" s="2"/>
      <c r="I5" s="2"/>
      <c r="J5" s="2"/>
      <c r="K5" s="2"/>
      <c r="L5" s="2"/>
      <c r="M5" s="2"/>
      <c r="N5" s="2"/>
      <c r="O5" s="2"/>
      <c r="P5" s="2"/>
      <c r="Q5" s="2"/>
      <c r="R5" s="2"/>
      <c r="S5" s="2"/>
      <c r="T5" s="2"/>
      <c r="U5" s="2"/>
    </row>
    <row r="6" spans="1:21" s="29" customFormat="1" ht="12.5" x14ac:dyDescent="0.3">
      <c r="A6" s="11" t="s">
        <v>9</v>
      </c>
      <c r="B6" s="2"/>
      <c r="C6" s="2"/>
      <c r="D6" s="2"/>
      <c r="E6" s="2"/>
      <c r="F6" s="2"/>
      <c r="G6" s="2"/>
      <c r="H6" s="2"/>
      <c r="I6" s="2"/>
      <c r="J6" s="2"/>
      <c r="K6" s="2"/>
      <c r="L6" s="2"/>
      <c r="M6" s="2"/>
      <c r="N6" s="2"/>
      <c r="O6" s="2"/>
      <c r="P6" s="2"/>
      <c r="Q6" s="2"/>
      <c r="R6" s="2"/>
      <c r="S6" s="2"/>
      <c r="T6" s="2"/>
      <c r="U6" s="2"/>
    </row>
    <row r="7" spans="1:21" s="29" customFormat="1" ht="13.5" customHeight="1" x14ac:dyDescent="0.3">
      <c r="A7" s="49" t="s">
        <v>10</v>
      </c>
      <c r="B7" s="49"/>
      <c r="C7" s="49"/>
      <c r="D7" s="3" t="s">
        <v>11</v>
      </c>
      <c r="E7" s="2"/>
      <c r="F7" s="2"/>
      <c r="G7" s="2"/>
      <c r="H7" s="2"/>
      <c r="I7" s="2"/>
      <c r="J7" s="2"/>
      <c r="K7" s="2"/>
      <c r="L7" s="2"/>
      <c r="M7" s="2"/>
      <c r="N7" s="2"/>
      <c r="O7" s="2"/>
      <c r="P7" s="2"/>
      <c r="Q7" s="2"/>
      <c r="R7" s="2"/>
      <c r="S7" s="2"/>
      <c r="T7" s="2"/>
      <c r="U7" s="2"/>
    </row>
    <row r="8" spans="1:21" s="29" customFormat="1" ht="13.5" customHeight="1" x14ac:dyDescent="0.3">
      <c r="A8" s="3" t="s">
        <v>12</v>
      </c>
      <c r="B8" s="2"/>
      <c r="C8" s="2"/>
      <c r="D8" s="50" t="s">
        <v>13</v>
      </c>
      <c r="E8" s="50"/>
      <c r="F8" s="50"/>
      <c r="G8" s="50"/>
      <c r="H8" s="50"/>
      <c r="I8" s="50"/>
      <c r="J8" s="50"/>
      <c r="K8" s="50"/>
      <c r="L8" s="50"/>
      <c r="M8" s="50"/>
      <c r="N8" s="50"/>
      <c r="O8" s="2"/>
      <c r="P8" s="2"/>
      <c r="Q8" s="2"/>
      <c r="R8" s="2"/>
      <c r="S8" s="2"/>
      <c r="T8" s="2"/>
      <c r="U8" s="2"/>
    </row>
    <row r="9" spans="1:21" s="29" customFormat="1" ht="37.5" customHeight="1" x14ac:dyDescent="0.3">
      <c r="A9" s="2"/>
      <c r="B9" s="2"/>
      <c r="C9" s="2"/>
      <c r="D9" s="50" t="s">
        <v>14</v>
      </c>
      <c r="E9" s="50"/>
      <c r="F9" s="50"/>
      <c r="G9" s="50"/>
      <c r="H9" s="50"/>
      <c r="I9" s="50"/>
      <c r="J9" s="50"/>
      <c r="K9" s="50"/>
      <c r="L9" s="50"/>
      <c r="M9" s="50"/>
      <c r="N9" s="50"/>
      <c r="O9" s="2"/>
      <c r="P9" s="2"/>
      <c r="Q9" s="2"/>
      <c r="R9" s="2"/>
      <c r="S9" s="2"/>
      <c r="T9" s="2"/>
      <c r="U9" s="2"/>
    </row>
    <row r="10" spans="1:21" s="29" customFormat="1" ht="37.5" customHeight="1" x14ac:dyDescent="0.3">
      <c r="A10" s="2"/>
      <c r="B10" s="2"/>
      <c r="C10" s="2"/>
      <c r="D10" s="50" t="s">
        <v>15</v>
      </c>
      <c r="E10" s="50"/>
      <c r="F10" s="50"/>
      <c r="G10" s="50"/>
      <c r="H10" s="50"/>
      <c r="I10" s="50"/>
      <c r="J10" s="50"/>
      <c r="K10" s="50"/>
      <c r="L10" s="50"/>
      <c r="M10" s="50"/>
      <c r="N10" s="50"/>
      <c r="O10" s="2"/>
      <c r="P10" s="2"/>
      <c r="Q10" s="2"/>
      <c r="R10" s="2"/>
      <c r="S10" s="2"/>
      <c r="T10" s="2"/>
      <c r="U10" s="2"/>
    </row>
    <row r="11" spans="1:21" s="29" customFormat="1" ht="138" customHeight="1" x14ac:dyDescent="0.3">
      <c r="A11" s="2"/>
      <c r="B11" s="2"/>
      <c r="C11" s="2"/>
      <c r="D11" s="50" t="s">
        <v>16</v>
      </c>
      <c r="E11" s="50"/>
      <c r="F11" s="50"/>
      <c r="G11" s="50"/>
      <c r="H11" s="50"/>
      <c r="I11" s="50"/>
      <c r="J11" s="50"/>
      <c r="K11" s="50"/>
      <c r="L11" s="50"/>
      <c r="M11" s="50"/>
      <c r="N11" s="50"/>
      <c r="O11" s="2"/>
      <c r="P11" s="2"/>
      <c r="Q11" s="2"/>
      <c r="R11" s="2"/>
      <c r="S11" s="2"/>
      <c r="T11" s="2"/>
      <c r="U11" s="2"/>
    </row>
    <row r="12" spans="1:21" s="29" customFormat="1" ht="12.5" x14ac:dyDescent="0.3">
      <c r="A12" s="3"/>
      <c r="B12" s="2"/>
      <c r="C12" s="2"/>
      <c r="D12" s="2"/>
      <c r="E12" s="2"/>
      <c r="F12" s="2"/>
      <c r="G12" s="3"/>
      <c r="H12" s="3"/>
      <c r="I12" s="3"/>
      <c r="J12" s="2"/>
      <c r="K12" s="2"/>
      <c r="L12" s="2"/>
      <c r="M12" s="2"/>
      <c r="N12" s="2"/>
      <c r="O12" s="2"/>
    </row>
    <row r="13" spans="1:21" s="29" customFormat="1" ht="15" customHeight="1" x14ac:dyDescent="0.3">
      <c r="A13" s="51" t="s">
        <v>17</v>
      </c>
      <c r="B13" s="46" t="s">
        <v>18</v>
      </c>
      <c r="C13" s="46" t="s">
        <v>19</v>
      </c>
      <c r="D13" s="46" t="s">
        <v>20</v>
      </c>
      <c r="E13" s="53" t="s">
        <v>21</v>
      </c>
      <c r="F13" s="59" t="s">
        <v>22</v>
      </c>
      <c r="G13" s="60"/>
      <c r="H13" s="60"/>
      <c r="I13" s="60"/>
      <c r="J13" s="60"/>
      <c r="K13" s="65"/>
      <c r="L13" s="51" t="s">
        <v>23</v>
      </c>
      <c r="M13" s="2"/>
      <c r="N13" s="2"/>
      <c r="O13" s="2"/>
    </row>
    <row r="14" spans="1:21" s="29" customFormat="1" ht="12.5" x14ac:dyDescent="0.3">
      <c r="A14" s="52"/>
      <c r="B14" s="47"/>
      <c r="C14" s="47"/>
      <c r="D14" s="47"/>
      <c r="E14" s="54"/>
      <c r="F14" s="57" t="s">
        <v>32</v>
      </c>
      <c r="G14" s="58"/>
      <c r="H14" s="61" t="s">
        <v>33</v>
      </c>
      <c r="I14" s="62"/>
      <c r="J14" s="62"/>
      <c r="K14" s="64"/>
      <c r="L14" s="52"/>
      <c r="M14" s="2"/>
      <c r="N14" s="2"/>
      <c r="O14" s="2"/>
    </row>
    <row r="15" spans="1:21" s="29" customFormat="1" ht="108" x14ac:dyDescent="0.3">
      <c r="A15" s="52"/>
      <c r="B15" s="47"/>
      <c r="C15" s="47"/>
      <c r="D15" s="47"/>
      <c r="E15" s="54"/>
      <c r="F15" s="7" t="s">
        <v>34</v>
      </c>
      <c r="G15" s="7" t="s">
        <v>35</v>
      </c>
      <c r="H15" s="7" t="s">
        <v>36</v>
      </c>
      <c r="I15" s="7" t="s">
        <v>37</v>
      </c>
      <c r="J15" s="7" t="s">
        <v>38</v>
      </c>
      <c r="K15" s="9" t="s">
        <v>39</v>
      </c>
      <c r="L15" s="48"/>
      <c r="M15" s="2"/>
      <c r="N15" s="2"/>
      <c r="O15" s="2"/>
    </row>
    <row r="16" spans="1:21" s="29" customFormat="1" ht="29.25" customHeight="1" x14ac:dyDescent="0.3">
      <c r="A16" s="66"/>
      <c r="B16" s="67"/>
      <c r="C16" s="67"/>
      <c r="D16" s="67"/>
      <c r="E16" s="63"/>
      <c r="F16" s="6" t="s">
        <v>40</v>
      </c>
      <c r="G16" s="6" t="s">
        <v>41</v>
      </c>
      <c r="H16" s="6" t="s">
        <v>42</v>
      </c>
      <c r="I16" s="6" t="s">
        <v>42</v>
      </c>
      <c r="J16" s="6" t="s">
        <v>40</v>
      </c>
      <c r="K16" s="6" t="s">
        <v>42</v>
      </c>
      <c r="L16" s="6"/>
      <c r="M16" s="2"/>
      <c r="N16" s="2"/>
      <c r="O16" s="2"/>
    </row>
    <row r="17" spans="1:15" s="29" customFormat="1" ht="12.5" x14ac:dyDescent="0.3">
      <c r="A17" s="35" t="s">
        <v>43</v>
      </c>
      <c r="B17" s="19" t="s">
        <v>44</v>
      </c>
      <c r="C17" s="20" t="s">
        <v>45</v>
      </c>
      <c r="D17" s="21">
        <v>4668410</v>
      </c>
      <c r="E17" s="21">
        <v>1000000</v>
      </c>
      <c r="F17" s="4">
        <v>19</v>
      </c>
      <c r="G17" s="4">
        <v>25</v>
      </c>
      <c r="H17" s="4">
        <v>10</v>
      </c>
      <c r="I17" s="4">
        <v>9</v>
      </c>
      <c r="J17" s="4">
        <v>15</v>
      </c>
      <c r="K17" s="4">
        <v>5</v>
      </c>
      <c r="L17" s="10">
        <f>SUM(F17:K17)</f>
        <v>83</v>
      </c>
      <c r="M17" s="2"/>
      <c r="N17" s="2"/>
      <c r="O17" s="2"/>
    </row>
    <row r="18" spans="1:15" s="29" customFormat="1" ht="12.5" x14ac:dyDescent="0.3">
      <c r="A18" s="35" t="s">
        <v>47</v>
      </c>
      <c r="B18" s="19" t="s">
        <v>48</v>
      </c>
      <c r="C18" s="20" t="s">
        <v>49</v>
      </c>
      <c r="D18" s="21">
        <v>275953</v>
      </c>
      <c r="E18" s="21">
        <v>150000</v>
      </c>
      <c r="F18" s="4">
        <v>15</v>
      </c>
      <c r="G18" s="4">
        <v>24</v>
      </c>
      <c r="H18" s="4">
        <v>9</v>
      </c>
      <c r="I18" s="4">
        <v>7</v>
      </c>
      <c r="J18" s="4">
        <v>15</v>
      </c>
      <c r="K18" s="4">
        <v>5</v>
      </c>
      <c r="L18" s="10">
        <f t="shared" ref="L18:L33" si="0">SUM(F18:K18)</f>
        <v>75</v>
      </c>
      <c r="M18" s="2"/>
      <c r="N18" s="2"/>
      <c r="O18" s="2"/>
    </row>
    <row r="19" spans="1:15" s="29" customFormat="1" ht="12.5" x14ac:dyDescent="0.3">
      <c r="A19" s="35" t="s">
        <v>50</v>
      </c>
      <c r="B19" s="19" t="s">
        <v>51</v>
      </c>
      <c r="C19" s="19" t="s">
        <v>52</v>
      </c>
      <c r="D19" s="21">
        <v>650000</v>
      </c>
      <c r="E19" s="21">
        <v>400000</v>
      </c>
      <c r="F19" s="4">
        <v>20</v>
      </c>
      <c r="G19" s="4">
        <v>18</v>
      </c>
      <c r="H19" s="4">
        <v>10</v>
      </c>
      <c r="I19" s="4">
        <v>9</v>
      </c>
      <c r="J19" s="4">
        <v>18</v>
      </c>
      <c r="K19" s="4">
        <v>5</v>
      </c>
      <c r="L19" s="10">
        <f t="shared" si="0"/>
        <v>80</v>
      </c>
      <c r="M19" s="2"/>
      <c r="N19" s="2"/>
      <c r="O19" s="2"/>
    </row>
    <row r="20" spans="1:15" s="29" customFormat="1" ht="12.5" x14ac:dyDescent="0.3">
      <c r="A20" s="35" t="s">
        <v>53</v>
      </c>
      <c r="B20" s="19" t="s">
        <v>54</v>
      </c>
      <c r="C20" s="20" t="s">
        <v>55</v>
      </c>
      <c r="D20" s="21">
        <v>150000</v>
      </c>
      <c r="E20" s="21">
        <v>75000</v>
      </c>
      <c r="F20" s="4">
        <v>15</v>
      </c>
      <c r="G20" s="4">
        <v>22</v>
      </c>
      <c r="H20" s="4">
        <v>9</v>
      </c>
      <c r="I20" s="4">
        <v>7</v>
      </c>
      <c r="J20" s="4">
        <v>13</v>
      </c>
      <c r="K20" s="4">
        <v>5</v>
      </c>
      <c r="L20" s="10">
        <f t="shared" si="0"/>
        <v>71</v>
      </c>
      <c r="M20" s="2"/>
      <c r="N20" s="2"/>
      <c r="O20" s="2"/>
    </row>
    <row r="21" spans="1:15" s="29" customFormat="1" ht="12.5" x14ac:dyDescent="0.3">
      <c r="A21" s="35" t="s">
        <v>57</v>
      </c>
      <c r="B21" s="19" t="s">
        <v>58</v>
      </c>
      <c r="C21" s="20" t="s">
        <v>59</v>
      </c>
      <c r="D21" s="21">
        <v>73000</v>
      </c>
      <c r="E21" s="21">
        <v>50000</v>
      </c>
      <c r="F21" s="12">
        <v>18</v>
      </c>
      <c r="G21" s="12">
        <v>22</v>
      </c>
      <c r="H21" s="12">
        <v>10</v>
      </c>
      <c r="I21" s="12">
        <v>10</v>
      </c>
      <c r="J21" s="12">
        <v>12</v>
      </c>
      <c r="K21" s="12">
        <v>6</v>
      </c>
      <c r="L21" s="10">
        <f t="shared" si="0"/>
        <v>78</v>
      </c>
      <c r="M21" s="2"/>
      <c r="N21" s="2"/>
      <c r="O21" s="2"/>
    </row>
    <row r="22" spans="1:15" s="29" customFormat="1" ht="12.5" x14ac:dyDescent="0.3">
      <c r="A22" s="36" t="s">
        <v>60</v>
      </c>
      <c r="B22" s="19" t="s">
        <v>51</v>
      </c>
      <c r="C22" s="30" t="s">
        <v>61</v>
      </c>
      <c r="D22" s="31">
        <v>683700</v>
      </c>
      <c r="E22" s="31">
        <v>400000</v>
      </c>
      <c r="F22" s="12">
        <v>20</v>
      </c>
      <c r="G22" s="12">
        <v>26</v>
      </c>
      <c r="H22" s="12">
        <v>10</v>
      </c>
      <c r="I22" s="12">
        <v>10</v>
      </c>
      <c r="J22" s="12">
        <v>15</v>
      </c>
      <c r="K22" s="12">
        <v>6</v>
      </c>
      <c r="L22" s="10">
        <f t="shared" si="0"/>
        <v>87</v>
      </c>
      <c r="M22" s="2"/>
      <c r="N22" s="2"/>
      <c r="O22" s="2"/>
    </row>
    <row r="23" spans="1:15" s="29" customFormat="1" ht="12.5" x14ac:dyDescent="0.3">
      <c r="A23" s="35" t="s">
        <v>62</v>
      </c>
      <c r="B23" s="19" t="s">
        <v>54</v>
      </c>
      <c r="C23" s="20" t="s">
        <v>63</v>
      </c>
      <c r="D23" s="21">
        <v>500000</v>
      </c>
      <c r="E23" s="21">
        <v>250000</v>
      </c>
      <c r="F23" s="12">
        <v>14</v>
      </c>
      <c r="G23" s="12">
        <v>20</v>
      </c>
      <c r="H23" s="12">
        <v>6</v>
      </c>
      <c r="I23" s="12">
        <v>6</v>
      </c>
      <c r="J23" s="12">
        <v>15</v>
      </c>
      <c r="K23" s="12">
        <v>6</v>
      </c>
      <c r="L23" s="10">
        <f t="shared" si="0"/>
        <v>67</v>
      </c>
    </row>
    <row r="24" spans="1:15" s="29" customFormat="1" ht="12.5" x14ac:dyDescent="0.3">
      <c r="A24" s="36" t="s">
        <v>64</v>
      </c>
      <c r="B24" s="32" t="s">
        <v>65</v>
      </c>
      <c r="C24" s="30" t="s">
        <v>66</v>
      </c>
      <c r="D24" s="31">
        <v>2923000</v>
      </c>
      <c r="E24" s="31">
        <v>430000</v>
      </c>
      <c r="F24" s="12">
        <v>10</v>
      </c>
      <c r="G24" s="12">
        <v>14</v>
      </c>
      <c r="H24" s="12">
        <v>10</v>
      </c>
      <c r="I24" s="12">
        <v>6</v>
      </c>
      <c r="J24" s="12">
        <v>10</v>
      </c>
      <c r="K24" s="12">
        <v>6</v>
      </c>
      <c r="L24" s="10">
        <f t="shared" si="0"/>
        <v>56</v>
      </c>
    </row>
    <row r="25" spans="1:15" x14ac:dyDescent="0.35">
      <c r="A25" s="35" t="s">
        <v>67</v>
      </c>
      <c r="B25" s="19" t="s">
        <v>68</v>
      </c>
      <c r="C25" s="20" t="s">
        <v>69</v>
      </c>
      <c r="D25" s="21">
        <v>525000</v>
      </c>
      <c r="E25" s="21">
        <v>400000</v>
      </c>
      <c r="F25" s="12">
        <v>15</v>
      </c>
      <c r="G25" s="12">
        <v>20</v>
      </c>
      <c r="H25" s="12">
        <v>8</v>
      </c>
      <c r="I25" s="12">
        <v>7</v>
      </c>
      <c r="J25" s="12">
        <v>10</v>
      </c>
      <c r="K25" s="12">
        <v>6</v>
      </c>
      <c r="L25" s="10">
        <f t="shared" si="0"/>
        <v>66</v>
      </c>
    </row>
    <row r="26" spans="1:15" x14ac:dyDescent="0.35">
      <c r="A26" s="35" t="s">
        <v>70</v>
      </c>
      <c r="B26" s="19" t="s">
        <v>71</v>
      </c>
      <c r="C26" s="20" t="s">
        <v>72</v>
      </c>
      <c r="D26" s="21">
        <v>86664</v>
      </c>
      <c r="E26" s="21">
        <v>50000</v>
      </c>
      <c r="F26" s="12">
        <v>19</v>
      </c>
      <c r="G26" s="12">
        <v>21</v>
      </c>
      <c r="H26" s="12">
        <v>7</v>
      </c>
      <c r="I26" s="12">
        <v>8</v>
      </c>
      <c r="J26" s="12">
        <v>17</v>
      </c>
      <c r="K26" s="12">
        <v>6</v>
      </c>
      <c r="L26" s="10">
        <f t="shared" si="0"/>
        <v>78</v>
      </c>
    </row>
    <row r="27" spans="1:15" x14ac:dyDescent="0.35">
      <c r="A27" s="35" t="s">
        <v>73</v>
      </c>
      <c r="B27" s="19" t="s">
        <v>54</v>
      </c>
      <c r="C27" s="20" t="s">
        <v>74</v>
      </c>
      <c r="D27" s="21">
        <v>400000</v>
      </c>
      <c r="E27" s="21">
        <v>195000</v>
      </c>
      <c r="F27" s="12">
        <v>20</v>
      </c>
      <c r="G27" s="12">
        <v>19</v>
      </c>
      <c r="H27" s="12">
        <v>8</v>
      </c>
      <c r="I27" s="12">
        <v>7</v>
      </c>
      <c r="J27" s="12">
        <v>14</v>
      </c>
      <c r="K27" s="12">
        <v>6</v>
      </c>
      <c r="L27" s="10">
        <f t="shared" si="0"/>
        <v>74</v>
      </c>
    </row>
    <row r="28" spans="1:15" x14ac:dyDescent="0.35">
      <c r="A28" s="36" t="s">
        <v>75</v>
      </c>
      <c r="B28" s="32" t="s">
        <v>65</v>
      </c>
      <c r="C28" s="30" t="s">
        <v>76</v>
      </c>
      <c r="D28" s="31">
        <v>4843000</v>
      </c>
      <c r="E28" s="31">
        <v>500000</v>
      </c>
      <c r="F28" s="12">
        <v>20</v>
      </c>
      <c r="G28" s="12">
        <v>20</v>
      </c>
      <c r="H28" s="12">
        <v>10</v>
      </c>
      <c r="I28" s="12">
        <v>6</v>
      </c>
      <c r="J28" s="12">
        <v>13</v>
      </c>
      <c r="K28" s="12">
        <v>6</v>
      </c>
      <c r="L28" s="10">
        <f t="shared" si="0"/>
        <v>75</v>
      </c>
    </row>
    <row r="29" spans="1:15" x14ac:dyDescent="0.35">
      <c r="A29" s="36" t="s">
        <v>77</v>
      </c>
      <c r="B29" s="32" t="s">
        <v>78</v>
      </c>
      <c r="C29" s="33" t="s">
        <v>79</v>
      </c>
      <c r="D29" s="31">
        <v>265000</v>
      </c>
      <c r="E29" s="31">
        <v>150000</v>
      </c>
      <c r="F29" s="12">
        <v>18</v>
      </c>
      <c r="G29" s="12">
        <v>22</v>
      </c>
      <c r="H29" s="12">
        <v>10</v>
      </c>
      <c r="I29" s="12">
        <v>10</v>
      </c>
      <c r="J29" s="12">
        <v>15</v>
      </c>
      <c r="K29" s="12">
        <v>6</v>
      </c>
      <c r="L29" s="10">
        <f t="shared" si="0"/>
        <v>81</v>
      </c>
    </row>
    <row r="30" spans="1:15" x14ac:dyDescent="0.35">
      <c r="A30" s="36" t="s">
        <v>81</v>
      </c>
      <c r="B30" s="32" t="s">
        <v>51</v>
      </c>
      <c r="C30" s="30" t="s">
        <v>82</v>
      </c>
      <c r="D30" s="31">
        <v>737500</v>
      </c>
      <c r="E30" s="31">
        <v>200000</v>
      </c>
      <c r="F30" s="12">
        <v>18</v>
      </c>
      <c r="G30" s="12">
        <v>25</v>
      </c>
      <c r="H30" s="12">
        <v>10</v>
      </c>
      <c r="I30" s="12">
        <v>10</v>
      </c>
      <c r="J30" s="12">
        <v>18</v>
      </c>
      <c r="K30" s="12">
        <v>6</v>
      </c>
      <c r="L30" s="10">
        <f t="shared" si="0"/>
        <v>87</v>
      </c>
    </row>
    <row r="31" spans="1:15" x14ac:dyDescent="0.35">
      <c r="A31" s="35" t="s">
        <v>83</v>
      </c>
      <c r="B31" s="19" t="s">
        <v>84</v>
      </c>
      <c r="C31" s="34" t="s">
        <v>85</v>
      </c>
      <c r="D31" s="21">
        <v>160750</v>
      </c>
      <c r="E31" s="21">
        <v>50000</v>
      </c>
      <c r="F31" s="12">
        <v>0</v>
      </c>
      <c r="G31" s="12">
        <v>25</v>
      </c>
      <c r="H31" s="12">
        <v>8</v>
      </c>
      <c r="I31" s="12">
        <v>8</v>
      </c>
      <c r="J31" s="12">
        <v>17</v>
      </c>
      <c r="K31" s="12">
        <v>6</v>
      </c>
      <c r="L31" s="10">
        <f t="shared" si="0"/>
        <v>64</v>
      </c>
    </row>
    <row r="32" spans="1:15" x14ac:dyDescent="0.35">
      <c r="A32" s="35" t="s">
        <v>86</v>
      </c>
      <c r="B32" s="19" t="s">
        <v>84</v>
      </c>
      <c r="C32" s="34" t="s">
        <v>87</v>
      </c>
      <c r="D32" s="21">
        <v>365300</v>
      </c>
      <c r="E32" s="21">
        <v>200000</v>
      </c>
      <c r="F32" s="12">
        <v>18</v>
      </c>
      <c r="G32" s="12">
        <v>25</v>
      </c>
      <c r="H32" s="12">
        <v>8</v>
      </c>
      <c r="I32" s="12">
        <v>7</v>
      </c>
      <c r="J32" s="12">
        <v>17</v>
      </c>
      <c r="K32" s="12">
        <v>6</v>
      </c>
      <c r="L32" s="10">
        <f t="shared" si="0"/>
        <v>81</v>
      </c>
    </row>
    <row r="33" spans="1:12" x14ac:dyDescent="0.35">
      <c r="A33" s="35" t="s">
        <v>88</v>
      </c>
      <c r="B33" s="19" t="s">
        <v>89</v>
      </c>
      <c r="C33" s="34" t="s">
        <v>90</v>
      </c>
      <c r="D33" s="21">
        <v>192000</v>
      </c>
      <c r="E33" s="21">
        <v>50000</v>
      </c>
      <c r="F33" s="12">
        <v>18</v>
      </c>
      <c r="G33" s="12">
        <v>23</v>
      </c>
      <c r="H33" s="12">
        <v>9</v>
      </c>
      <c r="I33" s="12">
        <v>10</v>
      </c>
      <c r="J33" s="12">
        <v>10</v>
      </c>
      <c r="K33" s="12">
        <v>6</v>
      </c>
      <c r="L33" s="10">
        <f t="shared" si="0"/>
        <v>76</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33" xr:uid="{3CC94C92-7B9D-4F74-BEAE-4EABA7ED98B5}">
      <formula1>10</formula1>
    </dataValidation>
    <dataValidation type="decimal" operator="lessThanOrEqual" allowBlank="1" showInputMessage="1" showErrorMessage="1" error="max. 10" sqref="K17:K33" xr:uid="{D0DA7944-35DA-4C3F-88FF-95666BF79B01}">
      <formula1>10</formula1>
    </dataValidation>
    <dataValidation type="decimal" operator="lessThanOrEqual" allowBlank="1" showInputMessage="1" showErrorMessage="1" error="max. 5" sqref="I17:I33" xr:uid="{A03A5A9D-AF8C-427E-AFAB-789C69029AC0}">
      <formula1>10</formula1>
    </dataValidation>
    <dataValidation type="decimal" operator="lessThanOrEqual" allowBlank="1" showInputMessage="1" showErrorMessage="1" error="max. 15" sqref="G17:G33" xr:uid="{D85CDC3A-A9DC-4E3F-8769-215E769794D6}">
      <formula1>30</formula1>
    </dataValidation>
    <dataValidation type="decimal" operator="lessThanOrEqual" allowBlank="1" showInputMessage="1" showErrorMessage="1" error="max. 10" sqref="J17:J33" xr:uid="{B5BF0085-1E31-491C-BA61-EA46CEB48C60}">
      <formula1>20</formula1>
    </dataValidation>
    <dataValidation type="decimal" operator="lessThanOrEqual" allowBlank="1" showInputMessage="1" showErrorMessage="1" error="max. 40" sqref="F21:F33" xr:uid="{75BF8133-F2FE-41F9-B4D0-78A58A56BC46}">
      <formula1>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D579-6B0D-437E-BCAF-4191A8E4F59E}">
  <dimension ref="A1:U3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9" customFormat="1" ht="12.5" x14ac:dyDescent="0.3">
      <c r="A2" s="11" t="s">
        <v>92</v>
      </c>
      <c r="B2" s="2"/>
      <c r="C2" s="2"/>
      <c r="D2" s="3" t="s">
        <v>2</v>
      </c>
      <c r="E2" s="2"/>
      <c r="F2" s="2"/>
      <c r="G2" s="2"/>
      <c r="H2" s="2"/>
      <c r="I2" s="2"/>
      <c r="J2" s="2"/>
      <c r="K2" s="2"/>
      <c r="L2" s="2"/>
      <c r="M2" s="2"/>
      <c r="N2" s="2"/>
      <c r="O2" s="2"/>
      <c r="P2" s="2"/>
      <c r="Q2" s="2"/>
      <c r="R2" s="2"/>
      <c r="S2" s="2"/>
      <c r="T2" s="2"/>
      <c r="U2" s="2"/>
    </row>
    <row r="3" spans="1:21" s="29" customFormat="1" ht="12.5" x14ac:dyDescent="0.3">
      <c r="A3" s="3" t="s">
        <v>3</v>
      </c>
      <c r="B3" s="2"/>
      <c r="C3" s="2"/>
      <c r="D3" s="5" t="s">
        <v>4</v>
      </c>
      <c r="E3" s="2"/>
      <c r="F3" s="2"/>
      <c r="G3" s="2"/>
      <c r="H3" s="2"/>
      <c r="I3" s="2"/>
      <c r="J3" s="2"/>
      <c r="K3" s="2"/>
      <c r="L3" s="2"/>
      <c r="M3" s="2"/>
      <c r="N3" s="2"/>
      <c r="O3" s="2"/>
      <c r="P3" s="2"/>
      <c r="Q3" s="2"/>
      <c r="R3" s="2"/>
      <c r="S3" s="2"/>
      <c r="T3" s="2"/>
      <c r="U3" s="2"/>
    </row>
    <row r="4" spans="1:21" s="29" customFormat="1" ht="12.5" x14ac:dyDescent="0.3">
      <c r="A4" s="3" t="s">
        <v>5</v>
      </c>
      <c r="B4" s="2"/>
      <c r="C4" s="2"/>
      <c r="D4" s="2" t="s">
        <v>6</v>
      </c>
      <c r="E4" s="2"/>
      <c r="F4" s="2"/>
      <c r="G4" s="2"/>
      <c r="H4" s="2"/>
      <c r="I4" s="2"/>
      <c r="J4" s="2"/>
      <c r="K4" s="2"/>
      <c r="L4" s="2"/>
      <c r="M4" s="2"/>
      <c r="N4" s="2"/>
      <c r="O4" s="2"/>
      <c r="P4" s="2"/>
      <c r="Q4" s="2"/>
      <c r="R4" s="2"/>
      <c r="S4" s="2"/>
      <c r="T4" s="2"/>
      <c r="U4" s="2"/>
    </row>
    <row r="5" spans="1:21" s="29" customFormat="1" ht="12.5" x14ac:dyDescent="0.3">
      <c r="A5" s="11" t="s">
        <v>7</v>
      </c>
      <c r="B5" s="2"/>
      <c r="C5" s="2"/>
      <c r="D5" s="2" t="s">
        <v>8</v>
      </c>
      <c r="E5" s="2"/>
      <c r="F5" s="2"/>
      <c r="G5" s="2"/>
      <c r="H5" s="2"/>
      <c r="I5" s="2"/>
      <c r="J5" s="2"/>
      <c r="K5" s="2"/>
      <c r="L5" s="2"/>
      <c r="M5" s="2"/>
      <c r="N5" s="2"/>
      <c r="O5" s="2"/>
      <c r="P5" s="2"/>
      <c r="Q5" s="2"/>
      <c r="R5" s="2"/>
      <c r="S5" s="2"/>
      <c r="T5" s="2"/>
      <c r="U5" s="2"/>
    </row>
    <row r="6" spans="1:21" s="29" customFormat="1" ht="12.5" x14ac:dyDescent="0.3">
      <c r="A6" s="11" t="s">
        <v>9</v>
      </c>
      <c r="B6" s="2"/>
      <c r="C6" s="2"/>
      <c r="D6" s="2"/>
      <c r="E6" s="2"/>
      <c r="F6" s="2"/>
      <c r="G6" s="2"/>
      <c r="H6" s="2"/>
      <c r="I6" s="2"/>
      <c r="J6" s="2"/>
      <c r="K6" s="2"/>
      <c r="L6" s="2"/>
      <c r="M6" s="2"/>
      <c r="N6" s="2"/>
      <c r="O6" s="2"/>
      <c r="P6" s="2"/>
      <c r="Q6" s="2"/>
      <c r="R6" s="2"/>
      <c r="S6" s="2"/>
      <c r="T6" s="2"/>
      <c r="U6" s="2"/>
    </row>
    <row r="7" spans="1:21" s="29" customFormat="1" ht="13.5" customHeight="1" x14ac:dyDescent="0.3">
      <c r="A7" s="49" t="s">
        <v>10</v>
      </c>
      <c r="B7" s="49"/>
      <c r="C7" s="49"/>
      <c r="D7" s="3" t="s">
        <v>11</v>
      </c>
      <c r="E7" s="2"/>
      <c r="F7" s="2"/>
      <c r="G7" s="2"/>
      <c r="H7" s="2"/>
      <c r="I7" s="2"/>
      <c r="J7" s="2"/>
      <c r="K7" s="2"/>
      <c r="L7" s="2"/>
      <c r="M7" s="2"/>
      <c r="N7" s="2"/>
      <c r="O7" s="2"/>
      <c r="P7" s="2"/>
      <c r="Q7" s="2"/>
      <c r="R7" s="2"/>
      <c r="S7" s="2"/>
      <c r="T7" s="2"/>
      <c r="U7" s="2"/>
    </row>
    <row r="8" spans="1:21" s="29" customFormat="1" ht="13.5" customHeight="1" x14ac:dyDescent="0.3">
      <c r="A8" s="3" t="s">
        <v>12</v>
      </c>
      <c r="B8" s="2"/>
      <c r="C8" s="2"/>
      <c r="D8" s="50" t="s">
        <v>13</v>
      </c>
      <c r="E8" s="50"/>
      <c r="F8" s="50"/>
      <c r="G8" s="50"/>
      <c r="H8" s="50"/>
      <c r="I8" s="50"/>
      <c r="J8" s="50"/>
      <c r="K8" s="50"/>
      <c r="L8" s="50"/>
      <c r="M8" s="50"/>
      <c r="N8" s="50"/>
      <c r="O8" s="2"/>
      <c r="P8" s="2"/>
      <c r="Q8" s="2"/>
      <c r="R8" s="2"/>
      <c r="S8" s="2"/>
      <c r="T8" s="2"/>
      <c r="U8" s="2"/>
    </row>
    <row r="9" spans="1:21" s="29" customFormat="1" ht="37.5" customHeight="1" x14ac:dyDescent="0.3">
      <c r="A9" s="2"/>
      <c r="B9" s="2"/>
      <c r="C9" s="2"/>
      <c r="D9" s="50" t="s">
        <v>14</v>
      </c>
      <c r="E9" s="50"/>
      <c r="F9" s="50"/>
      <c r="G9" s="50"/>
      <c r="H9" s="50"/>
      <c r="I9" s="50"/>
      <c r="J9" s="50"/>
      <c r="K9" s="50"/>
      <c r="L9" s="50"/>
      <c r="M9" s="50"/>
      <c r="N9" s="50"/>
      <c r="O9" s="2"/>
      <c r="P9" s="2"/>
      <c r="Q9" s="2"/>
      <c r="R9" s="2"/>
      <c r="S9" s="2"/>
      <c r="T9" s="2"/>
      <c r="U9" s="2"/>
    </row>
    <row r="10" spans="1:21" s="29" customFormat="1" ht="37.5" customHeight="1" x14ac:dyDescent="0.3">
      <c r="A10" s="2"/>
      <c r="B10" s="2"/>
      <c r="C10" s="2"/>
      <c r="D10" s="50" t="s">
        <v>15</v>
      </c>
      <c r="E10" s="50"/>
      <c r="F10" s="50"/>
      <c r="G10" s="50"/>
      <c r="H10" s="50"/>
      <c r="I10" s="50"/>
      <c r="J10" s="50"/>
      <c r="K10" s="50"/>
      <c r="L10" s="50"/>
      <c r="M10" s="50"/>
      <c r="N10" s="50"/>
      <c r="O10" s="2"/>
      <c r="P10" s="2"/>
      <c r="Q10" s="2"/>
      <c r="R10" s="2"/>
      <c r="S10" s="2"/>
      <c r="T10" s="2"/>
      <c r="U10" s="2"/>
    </row>
    <row r="11" spans="1:21" s="29" customFormat="1" ht="135" customHeight="1" x14ac:dyDescent="0.3">
      <c r="A11" s="2"/>
      <c r="B11" s="2"/>
      <c r="C11" s="2"/>
      <c r="D11" s="50" t="s">
        <v>16</v>
      </c>
      <c r="E11" s="50"/>
      <c r="F11" s="50"/>
      <c r="G11" s="50"/>
      <c r="H11" s="50"/>
      <c r="I11" s="50"/>
      <c r="J11" s="50"/>
      <c r="K11" s="50"/>
      <c r="L11" s="50"/>
      <c r="M11" s="50"/>
      <c r="N11" s="50"/>
      <c r="O11" s="2"/>
      <c r="P11" s="2"/>
      <c r="Q11" s="2"/>
      <c r="R11" s="2"/>
      <c r="S11" s="2"/>
      <c r="T11" s="2"/>
      <c r="U11" s="2"/>
    </row>
    <row r="12" spans="1:21" s="29" customFormat="1" ht="12.5" x14ac:dyDescent="0.3">
      <c r="A12" s="3"/>
      <c r="B12" s="2"/>
      <c r="C12" s="2"/>
      <c r="D12" s="2"/>
      <c r="E12" s="2"/>
      <c r="F12" s="2"/>
      <c r="G12" s="3"/>
      <c r="H12" s="3"/>
      <c r="I12" s="3"/>
      <c r="J12" s="2"/>
      <c r="K12" s="2"/>
      <c r="L12" s="2"/>
      <c r="M12" s="2"/>
      <c r="N12" s="2"/>
      <c r="O12" s="2"/>
    </row>
    <row r="13" spans="1:21" s="29" customFormat="1" ht="15" customHeight="1" x14ac:dyDescent="0.3">
      <c r="A13" s="51" t="s">
        <v>17</v>
      </c>
      <c r="B13" s="46" t="s">
        <v>18</v>
      </c>
      <c r="C13" s="46" t="s">
        <v>19</v>
      </c>
      <c r="D13" s="46" t="s">
        <v>20</v>
      </c>
      <c r="E13" s="53" t="s">
        <v>21</v>
      </c>
      <c r="F13" s="59" t="s">
        <v>22</v>
      </c>
      <c r="G13" s="60"/>
      <c r="H13" s="60"/>
      <c r="I13" s="60"/>
      <c r="J13" s="60"/>
      <c r="K13" s="65"/>
      <c r="L13" s="51" t="s">
        <v>23</v>
      </c>
      <c r="M13" s="2"/>
      <c r="N13" s="2"/>
      <c r="O13" s="2"/>
    </row>
    <row r="14" spans="1:21" s="29" customFormat="1" ht="12.5" x14ac:dyDescent="0.3">
      <c r="A14" s="52"/>
      <c r="B14" s="47"/>
      <c r="C14" s="47"/>
      <c r="D14" s="47"/>
      <c r="E14" s="54"/>
      <c r="F14" s="57" t="s">
        <v>32</v>
      </c>
      <c r="G14" s="58"/>
      <c r="H14" s="61" t="s">
        <v>33</v>
      </c>
      <c r="I14" s="62"/>
      <c r="J14" s="62"/>
      <c r="K14" s="64"/>
      <c r="L14" s="52"/>
      <c r="M14" s="2"/>
      <c r="N14" s="2"/>
      <c r="O14" s="2"/>
    </row>
    <row r="15" spans="1:21" s="29" customFormat="1" ht="108" x14ac:dyDescent="0.3">
      <c r="A15" s="52"/>
      <c r="B15" s="47"/>
      <c r="C15" s="47"/>
      <c r="D15" s="47"/>
      <c r="E15" s="54"/>
      <c r="F15" s="7" t="s">
        <v>34</v>
      </c>
      <c r="G15" s="7" t="s">
        <v>35</v>
      </c>
      <c r="H15" s="7" t="s">
        <v>36</v>
      </c>
      <c r="I15" s="7" t="s">
        <v>37</v>
      </c>
      <c r="J15" s="7" t="s">
        <v>38</v>
      </c>
      <c r="K15" s="9" t="s">
        <v>39</v>
      </c>
      <c r="L15" s="48"/>
      <c r="M15" s="2"/>
      <c r="N15" s="2"/>
      <c r="O15" s="2"/>
    </row>
    <row r="16" spans="1:21" s="29" customFormat="1" ht="29.25" customHeight="1" x14ac:dyDescent="0.3">
      <c r="A16" s="66"/>
      <c r="B16" s="67"/>
      <c r="C16" s="67"/>
      <c r="D16" s="67"/>
      <c r="E16" s="63"/>
      <c r="F16" s="6" t="s">
        <v>40</v>
      </c>
      <c r="G16" s="6" t="s">
        <v>41</v>
      </c>
      <c r="H16" s="6" t="s">
        <v>42</v>
      </c>
      <c r="I16" s="6" t="s">
        <v>42</v>
      </c>
      <c r="J16" s="6" t="s">
        <v>40</v>
      </c>
      <c r="K16" s="6" t="s">
        <v>42</v>
      </c>
      <c r="L16" s="6"/>
      <c r="M16" s="2"/>
      <c r="N16" s="2"/>
      <c r="O16" s="2"/>
    </row>
    <row r="17" spans="1:15" s="29" customFormat="1" ht="12.5" x14ac:dyDescent="0.3">
      <c r="A17" s="35" t="s">
        <v>43</v>
      </c>
      <c r="B17" s="19" t="s">
        <v>44</v>
      </c>
      <c r="C17" s="20" t="s">
        <v>45</v>
      </c>
      <c r="D17" s="21">
        <v>4668410</v>
      </c>
      <c r="E17" s="21">
        <v>1000000</v>
      </c>
      <c r="F17" s="4">
        <v>17</v>
      </c>
      <c r="G17" s="4">
        <v>27</v>
      </c>
      <c r="H17" s="4">
        <v>10</v>
      </c>
      <c r="I17" s="4">
        <v>10</v>
      </c>
      <c r="J17" s="4">
        <v>12</v>
      </c>
      <c r="K17" s="4">
        <v>9</v>
      </c>
      <c r="L17" s="14">
        <f>SUM(DKr!F17:K17)</f>
        <v>89</v>
      </c>
      <c r="M17" s="2"/>
      <c r="N17" s="2"/>
      <c r="O17" s="2"/>
    </row>
    <row r="18" spans="1:15" s="29" customFormat="1" ht="12.5" x14ac:dyDescent="0.3">
      <c r="A18" s="35" t="s">
        <v>47</v>
      </c>
      <c r="B18" s="19" t="s">
        <v>48</v>
      </c>
      <c r="C18" s="20" t="s">
        <v>49</v>
      </c>
      <c r="D18" s="21">
        <v>275953</v>
      </c>
      <c r="E18" s="21">
        <v>150000</v>
      </c>
      <c r="F18" s="4">
        <v>14</v>
      </c>
      <c r="G18" s="4">
        <v>23</v>
      </c>
      <c r="H18" s="4">
        <v>9</v>
      </c>
      <c r="I18" s="4">
        <v>7</v>
      </c>
      <c r="J18" s="4">
        <v>13</v>
      </c>
      <c r="K18" s="4">
        <v>8</v>
      </c>
      <c r="L18" s="14">
        <f>SUM(DKr!F18:K18)</f>
        <v>81</v>
      </c>
      <c r="M18" s="2"/>
      <c r="N18" s="2"/>
      <c r="O18" s="2"/>
    </row>
    <row r="19" spans="1:15" s="29" customFormat="1" ht="12.5" x14ac:dyDescent="0.3">
      <c r="A19" s="35" t="s">
        <v>50</v>
      </c>
      <c r="B19" s="19" t="s">
        <v>51</v>
      </c>
      <c r="C19" s="19" t="s">
        <v>52</v>
      </c>
      <c r="D19" s="21">
        <v>650000</v>
      </c>
      <c r="E19" s="21">
        <v>400000</v>
      </c>
      <c r="F19" s="4">
        <v>17</v>
      </c>
      <c r="G19" s="4">
        <v>22</v>
      </c>
      <c r="H19" s="4">
        <v>10</v>
      </c>
      <c r="I19" s="4">
        <v>10</v>
      </c>
      <c r="J19" s="4">
        <v>15</v>
      </c>
      <c r="K19" s="4">
        <v>9</v>
      </c>
      <c r="L19" s="14">
        <f>SUM(DKr!F19:K19)</f>
        <v>84</v>
      </c>
      <c r="M19" s="2"/>
      <c r="N19" s="2"/>
      <c r="O19" s="2"/>
    </row>
    <row r="20" spans="1:15" s="29" customFormat="1" ht="12.5" x14ac:dyDescent="0.3">
      <c r="A20" s="35" t="s">
        <v>53</v>
      </c>
      <c r="B20" s="19" t="s">
        <v>54</v>
      </c>
      <c r="C20" s="20" t="s">
        <v>55</v>
      </c>
      <c r="D20" s="21">
        <v>150000</v>
      </c>
      <c r="E20" s="21">
        <v>75000</v>
      </c>
      <c r="F20" s="4">
        <v>18</v>
      </c>
      <c r="G20" s="4">
        <v>23</v>
      </c>
      <c r="H20" s="4">
        <v>10</v>
      </c>
      <c r="I20" s="4">
        <v>4</v>
      </c>
      <c r="J20" s="4">
        <v>13</v>
      </c>
      <c r="K20" s="4">
        <v>8</v>
      </c>
      <c r="L20" s="14">
        <f>SUM(DKr!F20:K20)</f>
        <v>75</v>
      </c>
      <c r="M20" s="2"/>
      <c r="N20" s="2"/>
      <c r="O20" s="2"/>
    </row>
    <row r="21" spans="1:15" s="29" customFormat="1" ht="12.5" x14ac:dyDescent="0.3">
      <c r="A21" s="35" t="s">
        <v>57</v>
      </c>
      <c r="B21" s="19" t="s">
        <v>58</v>
      </c>
      <c r="C21" s="20" t="s">
        <v>59</v>
      </c>
      <c r="D21" s="21">
        <v>73000</v>
      </c>
      <c r="E21" s="21">
        <v>50000</v>
      </c>
      <c r="F21" s="12">
        <v>20</v>
      </c>
      <c r="G21" s="12">
        <v>24</v>
      </c>
      <c r="H21" s="12">
        <v>10</v>
      </c>
      <c r="I21" s="12">
        <v>10</v>
      </c>
      <c r="J21" s="12">
        <v>16</v>
      </c>
      <c r="K21" s="12">
        <v>8</v>
      </c>
      <c r="L21" s="14">
        <f>SUM(DKr!F21:K21)</f>
        <v>84</v>
      </c>
      <c r="M21" s="2"/>
      <c r="N21" s="2"/>
      <c r="O21" s="2"/>
    </row>
    <row r="22" spans="1:15" s="29" customFormat="1" ht="12.5" x14ac:dyDescent="0.3">
      <c r="A22" s="36" t="s">
        <v>60</v>
      </c>
      <c r="B22" s="19" t="s">
        <v>51</v>
      </c>
      <c r="C22" s="30" t="s">
        <v>61</v>
      </c>
      <c r="D22" s="31">
        <v>683700</v>
      </c>
      <c r="E22" s="31">
        <v>400000</v>
      </c>
      <c r="F22" s="12">
        <v>18</v>
      </c>
      <c r="G22" s="12">
        <v>23</v>
      </c>
      <c r="H22" s="12">
        <v>10</v>
      </c>
      <c r="I22" s="12">
        <v>10</v>
      </c>
      <c r="J22" s="12">
        <v>16</v>
      </c>
      <c r="K22" s="12">
        <v>9</v>
      </c>
      <c r="L22" s="14">
        <f>SUM(DKr!F22:K22)</f>
        <v>90</v>
      </c>
      <c r="M22" s="2"/>
      <c r="N22" s="2"/>
      <c r="O22" s="2"/>
    </row>
    <row r="23" spans="1:15" s="29" customFormat="1" ht="12.5" x14ac:dyDescent="0.3">
      <c r="A23" s="35" t="s">
        <v>62</v>
      </c>
      <c r="B23" s="19" t="s">
        <v>54</v>
      </c>
      <c r="C23" s="20" t="s">
        <v>63</v>
      </c>
      <c r="D23" s="21">
        <v>500000</v>
      </c>
      <c r="E23" s="21">
        <v>250000</v>
      </c>
      <c r="F23" s="12">
        <v>15</v>
      </c>
      <c r="G23" s="12">
        <v>18</v>
      </c>
      <c r="H23" s="12">
        <v>7</v>
      </c>
      <c r="I23" s="12">
        <v>7</v>
      </c>
      <c r="J23" s="12">
        <v>15</v>
      </c>
      <c r="K23" s="12">
        <v>8</v>
      </c>
      <c r="L23" s="14">
        <f>SUM(DKr!F23:K23)</f>
        <v>79</v>
      </c>
    </row>
    <row r="24" spans="1:15" x14ac:dyDescent="0.35">
      <c r="A24" s="36" t="s">
        <v>64</v>
      </c>
      <c r="B24" s="32" t="s">
        <v>65</v>
      </c>
      <c r="C24" s="30" t="s">
        <v>66</v>
      </c>
      <c r="D24" s="31">
        <v>2923000</v>
      </c>
      <c r="E24" s="31">
        <v>430000</v>
      </c>
      <c r="F24" s="12">
        <v>10</v>
      </c>
      <c r="G24" s="12">
        <v>14</v>
      </c>
      <c r="H24" s="12">
        <v>9</v>
      </c>
      <c r="I24" s="12">
        <v>5</v>
      </c>
      <c r="J24" s="12">
        <v>7</v>
      </c>
      <c r="K24" s="12">
        <v>7</v>
      </c>
      <c r="L24" s="14">
        <f>SUM(DKr!F24:K24)</f>
        <v>68</v>
      </c>
    </row>
    <row r="25" spans="1:15" x14ac:dyDescent="0.35">
      <c r="A25" s="35" t="s">
        <v>67</v>
      </c>
      <c r="B25" s="19" t="s">
        <v>68</v>
      </c>
      <c r="C25" s="20" t="s">
        <v>69</v>
      </c>
      <c r="D25" s="21">
        <v>525000</v>
      </c>
      <c r="E25" s="21">
        <v>400000</v>
      </c>
      <c r="F25" s="12">
        <v>16</v>
      </c>
      <c r="G25" s="12">
        <v>20</v>
      </c>
      <c r="H25" s="12">
        <v>8</v>
      </c>
      <c r="I25" s="12">
        <v>7</v>
      </c>
      <c r="J25" s="12">
        <v>11</v>
      </c>
      <c r="K25" s="12">
        <v>5</v>
      </c>
      <c r="L25" s="14">
        <f>SUM(DKr!F25:K25)</f>
        <v>71</v>
      </c>
    </row>
    <row r="26" spans="1:15" x14ac:dyDescent="0.35">
      <c r="A26" s="35" t="s">
        <v>70</v>
      </c>
      <c r="B26" s="19" t="s">
        <v>71</v>
      </c>
      <c r="C26" s="20" t="s">
        <v>72</v>
      </c>
      <c r="D26" s="21">
        <v>86664</v>
      </c>
      <c r="E26" s="21">
        <v>50000</v>
      </c>
      <c r="F26" s="12">
        <v>19</v>
      </c>
      <c r="G26" s="12">
        <v>21</v>
      </c>
      <c r="H26" s="12">
        <v>8</v>
      </c>
      <c r="I26" s="12">
        <v>8</v>
      </c>
      <c r="J26" s="12">
        <v>17</v>
      </c>
      <c r="K26" s="12">
        <v>8</v>
      </c>
      <c r="L26" s="14">
        <f>SUM(DKr!F26:K26)</f>
        <v>81</v>
      </c>
    </row>
    <row r="27" spans="1:15" x14ac:dyDescent="0.35">
      <c r="A27" s="35" t="s">
        <v>73</v>
      </c>
      <c r="B27" s="19" t="s">
        <v>54</v>
      </c>
      <c r="C27" s="20" t="s">
        <v>74</v>
      </c>
      <c r="D27" s="21">
        <v>400000</v>
      </c>
      <c r="E27" s="21">
        <v>195000</v>
      </c>
      <c r="F27" s="12">
        <v>20</v>
      </c>
      <c r="G27" s="12">
        <v>18</v>
      </c>
      <c r="H27" s="12">
        <v>9</v>
      </c>
      <c r="I27" s="12">
        <v>8</v>
      </c>
      <c r="J27" s="12">
        <v>14</v>
      </c>
      <c r="K27" s="12">
        <v>8</v>
      </c>
      <c r="L27" s="14">
        <f>SUM(DKr!F27:K27)</f>
        <v>80</v>
      </c>
    </row>
    <row r="28" spans="1:15" x14ac:dyDescent="0.35">
      <c r="A28" s="36" t="s">
        <v>75</v>
      </c>
      <c r="B28" s="32" t="s">
        <v>65</v>
      </c>
      <c r="C28" s="30" t="s">
        <v>76</v>
      </c>
      <c r="D28" s="31">
        <v>4843000</v>
      </c>
      <c r="E28" s="31">
        <v>500000</v>
      </c>
      <c r="F28" s="12">
        <v>20</v>
      </c>
      <c r="G28" s="12">
        <v>20</v>
      </c>
      <c r="H28" s="12">
        <v>10</v>
      </c>
      <c r="I28" s="12">
        <v>6</v>
      </c>
      <c r="J28" s="12">
        <v>12</v>
      </c>
      <c r="K28" s="12">
        <v>7</v>
      </c>
      <c r="L28" s="14">
        <f>SUM(DKr!F28:K28)</f>
        <v>83</v>
      </c>
    </row>
    <row r="29" spans="1:15" x14ac:dyDescent="0.35">
      <c r="A29" s="36" t="s">
        <v>77</v>
      </c>
      <c r="B29" s="32" t="s">
        <v>78</v>
      </c>
      <c r="C29" s="33" t="s">
        <v>79</v>
      </c>
      <c r="D29" s="31">
        <v>265000</v>
      </c>
      <c r="E29" s="31">
        <v>150000</v>
      </c>
      <c r="F29" s="12">
        <v>20</v>
      </c>
      <c r="G29" s="12">
        <v>25</v>
      </c>
      <c r="H29" s="12">
        <v>9</v>
      </c>
      <c r="I29" s="12">
        <v>9</v>
      </c>
      <c r="J29" s="12">
        <v>17</v>
      </c>
      <c r="K29" s="12">
        <v>9</v>
      </c>
      <c r="L29" s="14">
        <f>SUM(DKr!F29:K29)</f>
        <v>89</v>
      </c>
    </row>
    <row r="30" spans="1:15" x14ac:dyDescent="0.35">
      <c r="A30" s="36" t="s">
        <v>81</v>
      </c>
      <c r="B30" s="32" t="s">
        <v>51</v>
      </c>
      <c r="C30" s="30" t="s">
        <v>82</v>
      </c>
      <c r="D30" s="31">
        <v>737500</v>
      </c>
      <c r="E30" s="31">
        <v>200000</v>
      </c>
      <c r="F30" s="12">
        <v>19</v>
      </c>
      <c r="G30" s="12">
        <v>27</v>
      </c>
      <c r="H30" s="12">
        <v>10</v>
      </c>
      <c r="I30" s="12">
        <v>10</v>
      </c>
      <c r="J30" s="12">
        <v>18</v>
      </c>
      <c r="K30" s="12">
        <v>9</v>
      </c>
      <c r="L30" s="14">
        <f>SUM(DKr!F30:K30)</f>
        <v>94</v>
      </c>
    </row>
    <row r="31" spans="1:15" x14ac:dyDescent="0.35">
      <c r="A31" s="35" t="s">
        <v>83</v>
      </c>
      <c r="B31" s="19" t="s">
        <v>84</v>
      </c>
      <c r="C31" s="34" t="s">
        <v>85</v>
      </c>
      <c r="D31" s="21">
        <v>160750</v>
      </c>
      <c r="E31" s="21">
        <v>50000</v>
      </c>
      <c r="F31" s="12">
        <v>0</v>
      </c>
      <c r="G31" s="12">
        <v>27</v>
      </c>
      <c r="H31" s="12">
        <v>8</v>
      </c>
      <c r="I31" s="12">
        <v>8</v>
      </c>
      <c r="J31" s="12">
        <v>5</v>
      </c>
      <c r="K31" s="12">
        <v>8</v>
      </c>
      <c r="L31" s="14">
        <f>SUM(DKr!F31:K31)</f>
        <v>68</v>
      </c>
    </row>
    <row r="32" spans="1:15" x14ac:dyDescent="0.35">
      <c r="A32" s="35" t="s">
        <v>86</v>
      </c>
      <c r="B32" s="19" t="s">
        <v>84</v>
      </c>
      <c r="C32" s="34" t="s">
        <v>87</v>
      </c>
      <c r="D32" s="21">
        <v>365300</v>
      </c>
      <c r="E32" s="21">
        <v>200000</v>
      </c>
      <c r="F32" s="12">
        <v>17</v>
      </c>
      <c r="G32" s="12">
        <v>25</v>
      </c>
      <c r="H32" s="12">
        <v>8</v>
      </c>
      <c r="I32" s="12">
        <v>9</v>
      </c>
      <c r="J32" s="12">
        <v>10</v>
      </c>
      <c r="K32" s="12">
        <v>9</v>
      </c>
      <c r="L32" s="14">
        <f>SUM(DKr!F32:K32)</f>
        <v>83</v>
      </c>
    </row>
    <row r="33" spans="1:12" x14ac:dyDescent="0.35">
      <c r="A33" s="35" t="s">
        <v>88</v>
      </c>
      <c r="B33" s="19" t="s">
        <v>89</v>
      </c>
      <c r="C33" s="34" t="s">
        <v>90</v>
      </c>
      <c r="D33" s="21">
        <v>192000</v>
      </c>
      <c r="E33" s="21">
        <v>50000</v>
      </c>
      <c r="F33" s="12">
        <v>17</v>
      </c>
      <c r="G33" s="12">
        <v>23</v>
      </c>
      <c r="H33" s="12">
        <v>9</v>
      </c>
      <c r="I33" s="12">
        <v>10</v>
      </c>
      <c r="J33" s="12">
        <v>9</v>
      </c>
      <c r="K33" s="12">
        <v>7</v>
      </c>
      <c r="L33" s="14">
        <f>SUM(DKr!F33:K33)</f>
        <v>78</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0" sqref="J21:J33" xr:uid="{6EE93083-316C-4843-82E0-850951CD3948}">
      <formula1>20</formula1>
    </dataValidation>
    <dataValidation type="decimal" operator="lessThanOrEqual" allowBlank="1" showInputMessage="1" showErrorMessage="1" error="max. 15" sqref="G21:G33" xr:uid="{4E968361-24CA-4658-B268-DD0E6DD24E38}">
      <formula1>30</formula1>
    </dataValidation>
    <dataValidation type="decimal" operator="lessThanOrEqual" allowBlank="1" showInputMessage="1" showErrorMessage="1" error="max. 5" sqref="I21:I33" xr:uid="{BE7AB28B-797F-4727-BD78-33B6B6CC1639}">
      <formula1>10</formula1>
    </dataValidation>
    <dataValidation type="decimal" operator="lessThanOrEqual" allowBlank="1" showInputMessage="1" showErrorMessage="1" error="max. 10" sqref="K21:K33" xr:uid="{064BE812-3EF0-436A-869B-3DA1050CF181}">
      <formula1>10</formula1>
    </dataValidation>
    <dataValidation type="decimal" operator="lessThanOrEqual" allowBlank="1" showInputMessage="1" showErrorMessage="1" error="max. 15" sqref="H21:H33" xr:uid="{AF7AACEE-1D57-46AC-B439-6C7AE847A2F1}">
      <formula1>10</formula1>
    </dataValidation>
    <dataValidation type="decimal" operator="lessThanOrEqual" allowBlank="1" showInputMessage="1" showErrorMessage="1" error="max. 40" sqref="F21:F33" xr:uid="{7B3A8677-3031-430C-B99C-B944C97E842F}">
      <formula1>20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3D2-BA0B-4D34-BAC8-4DB6B49EC382}">
  <dimension ref="A1:U3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9" customFormat="1" ht="12.5" x14ac:dyDescent="0.3">
      <c r="A2" s="11" t="s">
        <v>92</v>
      </c>
      <c r="B2" s="2"/>
      <c r="C2" s="2"/>
      <c r="D2" s="3" t="s">
        <v>2</v>
      </c>
      <c r="E2" s="2"/>
      <c r="F2" s="2"/>
      <c r="G2" s="2"/>
      <c r="H2" s="2"/>
      <c r="I2" s="2"/>
      <c r="J2" s="2"/>
      <c r="K2" s="2"/>
      <c r="L2" s="2"/>
      <c r="M2" s="2"/>
      <c r="N2" s="2"/>
      <c r="O2" s="2"/>
      <c r="P2" s="2"/>
      <c r="Q2" s="2"/>
      <c r="R2" s="2"/>
      <c r="S2" s="2"/>
      <c r="T2" s="2"/>
      <c r="U2" s="2"/>
    </row>
    <row r="3" spans="1:21" s="29" customFormat="1" ht="12.5" x14ac:dyDescent="0.3">
      <c r="A3" s="3" t="s">
        <v>3</v>
      </c>
      <c r="B3" s="2"/>
      <c r="C3" s="2"/>
      <c r="D3" s="5" t="s">
        <v>4</v>
      </c>
      <c r="E3" s="2"/>
      <c r="F3" s="2"/>
      <c r="G3" s="2"/>
      <c r="H3" s="2"/>
      <c r="I3" s="2"/>
      <c r="J3" s="2"/>
      <c r="K3" s="2"/>
      <c r="L3" s="2"/>
      <c r="M3" s="2"/>
      <c r="N3" s="2"/>
      <c r="O3" s="2"/>
      <c r="P3" s="2"/>
      <c r="Q3" s="2"/>
      <c r="R3" s="2"/>
      <c r="S3" s="2"/>
      <c r="T3" s="2"/>
      <c r="U3" s="2"/>
    </row>
    <row r="4" spans="1:21" s="29" customFormat="1" ht="12.5" x14ac:dyDescent="0.3">
      <c r="A4" s="3" t="s">
        <v>5</v>
      </c>
      <c r="B4" s="2"/>
      <c r="C4" s="2"/>
      <c r="D4" s="2" t="s">
        <v>6</v>
      </c>
      <c r="E4" s="2"/>
      <c r="F4" s="2"/>
      <c r="G4" s="2"/>
      <c r="H4" s="2"/>
      <c r="I4" s="2"/>
      <c r="J4" s="2"/>
      <c r="K4" s="2"/>
      <c r="L4" s="2"/>
      <c r="M4" s="2"/>
      <c r="N4" s="2"/>
      <c r="O4" s="2"/>
      <c r="P4" s="2"/>
      <c r="Q4" s="2"/>
      <c r="R4" s="2"/>
      <c r="S4" s="2"/>
      <c r="T4" s="2"/>
      <c r="U4" s="2"/>
    </row>
    <row r="5" spans="1:21" s="29" customFormat="1" ht="12.5" x14ac:dyDescent="0.3">
      <c r="A5" s="11" t="s">
        <v>7</v>
      </c>
      <c r="B5" s="2"/>
      <c r="C5" s="2"/>
      <c r="D5" s="2" t="s">
        <v>8</v>
      </c>
      <c r="E5" s="2"/>
      <c r="F5" s="2"/>
      <c r="G5" s="2"/>
      <c r="H5" s="2"/>
      <c r="I5" s="2"/>
      <c r="J5" s="2"/>
      <c r="K5" s="2"/>
      <c r="L5" s="2"/>
      <c r="M5" s="2"/>
      <c r="N5" s="2"/>
      <c r="O5" s="2"/>
      <c r="P5" s="2"/>
      <c r="Q5" s="2"/>
      <c r="R5" s="2"/>
      <c r="S5" s="2"/>
      <c r="T5" s="2"/>
      <c r="U5" s="2"/>
    </row>
    <row r="6" spans="1:21" s="29" customFormat="1" ht="12.5" x14ac:dyDescent="0.3">
      <c r="A6" s="11" t="s">
        <v>9</v>
      </c>
      <c r="B6" s="2"/>
      <c r="C6" s="2"/>
      <c r="D6" s="2"/>
      <c r="E6" s="2"/>
      <c r="F6" s="2"/>
      <c r="G6" s="2"/>
      <c r="H6" s="2"/>
      <c r="I6" s="2"/>
      <c r="J6" s="2"/>
      <c r="K6" s="2"/>
      <c r="L6" s="2"/>
      <c r="M6" s="2"/>
      <c r="N6" s="2"/>
      <c r="O6" s="2"/>
      <c r="P6" s="2"/>
      <c r="Q6" s="2"/>
      <c r="R6" s="2"/>
      <c r="S6" s="2"/>
      <c r="T6" s="2"/>
      <c r="U6" s="2"/>
    </row>
    <row r="7" spans="1:21" s="29" customFormat="1" ht="13.5" customHeight="1" x14ac:dyDescent="0.3">
      <c r="A7" s="49" t="s">
        <v>10</v>
      </c>
      <c r="B7" s="49"/>
      <c r="C7" s="49"/>
      <c r="D7" s="3" t="s">
        <v>11</v>
      </c>
      <c r="E7" s="2"/>
      <c r="F7" s="2"/>
      <c r="G7" s="2"/>
      <c r="H7" s="2"/>
      <c r="I7" s="2"/>
      <c r="J7" s="2"/>
      <c r="K7" s="2"/>
      <c r="L7" s="2"/>
      <c r="M7" s="2"/>
      <c r="N7" s="2"/>
      <c r="O7" s="2"/>
      <c r="P7" s="2"/>
      <c r="Q7" s="2"/>
      <c r="R7" s="2"/>
      <c r="S7" s="2"/>
      <c r="T7" s="2"/>
      <c r="U7" s="2"/>
    </row>
    <row r="8" spans="1:21" s="29" customFormat="1" ht="13.5" customHeight="1" x14ac:dyDescent="0.3">
      <c r="A8" s="3" t="s">
        <v>12</v>
      </c>
      <c r="B8" s="2"/>
      <c r="C8" s="2"/>
      <c r="D8" s="50" t="s">
        <v>13</v>
      </c>
      <c r="E8" s="50"/>
      <c r="F8" s="50"/>
      <c r="G8" s="50"/>
      <c r="H8" s="50"/>
      <c r="I8" s="50"/>
      <c r="J8" s="50"/>
      <c r="K8" s="50"/>
      <c r="L8" s="50"/>
      <c r="M8" s="50"/>
      <c r="N8" s="50"/>
      <c r="O8" s="2"/>
      <c r="P8" s="2"/>
      <c r="Q8" s="2"/>
      <c r="R8" s="2"/>
      <c r="S8" s="2"/>
      <c r="T8" s="2"/>
      <c r="U8" s="2"/>
    </row>
    <row r="9" spans="1:21" s="29" customFormat="1" ht="37.5" customHeight="1" x14ac:dyDescent="0.3">
      <c r="A9" s="2"/>
      <c r="B9" s="2"/>
      <c r="C9" s="2"/>
      <c r="D9" s="50" t="s">
        <v>14</v>
      </c>
      <c r="E9" s="50"/>
      <c r="F9" s="50"/>
      <c r="G9" s="50"/>
      <c r="H9" s="50"/>
      <c r="I9" s="50"/>
      <c r="J9" s="50"/>
      <c r="K9" s="50"/>
      <c r="L9" s="50"/>
      <c r="M9" s="50"/>
      <c r="N9" s="50"/>
      <c r="O9" s="2"/>
      <c r="P9" s="2"/>
      <c r="Q9" s="2"/>
      <c r="R9" s="2"/>
      <c r="S9" s="2"/>
      <c r="T9" s="2"/>
      <c r="U9" s="2"/>
    </row>
    <row r="10" spans="1:21" s="29" customFormat="1" ht="37.5" customHeight="1" x14ac:dyDescent="0.3">
      <c r="A10" s="2"/>
      <c r="B10" s="2"/>
      <c r="C10" s="2"/>
      <c r="D10" s="50" t="s">
        <v>15</v>
      </c>
      <c r="E10" s="50"/>
      <c r="F10" s="50"/>
      <c r="G10" s="50"/>
      <c r="H10" s="50"/>
      <c r="I10" s="50"/>
      <c r="J10" s="50"/>
      <c r="K10" s="50"/>
      <c r="L10" s="50"/>
      <c r="M10" s="50"/>
      <c r="N10" s="50"/>
      <c r="O10" s="2"/>
      <c r="P10" s="2"/>
      <c r="Q10" s="2"/>
      <c r="R10" s="2"/>
      <c r="S10" s="2"/>
      <c r="T10" s="2"/>
      <c r="U10" s="2"/>
    </row>
    <row r="11" spans="1:21" s="29" customFormat="1" ht="145" customHeight="1" x14ac:dyDescent="0.3">
      <c r="A11" s="2"/>
      <c r="B11" s="2"/>
      <c r="C11" s="2"/>
      <c r="D11" s="50" t="s">
        <v>16</v>
      </c>
      <c r="E11" s="50"/>
      <c r="F11" s="50"/>
      <c r="G11" s="50"/>
      <c r="H11" s="50"/>
      <c r="I11" s="50"/>
      <c r="J11" s="50"/>
      <c r="K11" s="50"/>
      <c r="L11" s="50"/>
      <c r="M11" s="50"/>
      <c r="N11" s="50"/>
      <c r="O11" s="2"/>
      <c r="P11" s="2"/>
      <c r="Q11" s="2"/>
      <c r="R11" s="2"/>
      <c r="S11" s="2"/>
      <c r="T11" s="2"/>
      <c r="U11" s="2"/>
    </row>
    <row r="12" spans="1:21" s="29" customFormat="1" ht="12.5" x14ac:dyDescent="0.3">
      <c r="A12" s="3"/>
      <c r="B12" s="2"/>
      <c r="C12" s="2"/>
      <c r="D12" s="2"/>
      <c r="E12" s="2"/>
      <c r="F12" s="2"/>
      <c r="G12" s="3"/>
      <c r="H12" s="3"/>
      <c r="I12" s="3"/>
      <c r="J12" s="2"/>
      <c r="K12" s="2"/>
      <c r="L12" s="2"/>
      <c r="M12" s="2"/>
      <c r="N12" s="2"/>
      <c r="O12" s="2"/>
    </row>
    <row r="13" spans="1:21" s="29" customFormat="1" ht="15" customHeight="1" x14ac:dyDescent="0.3">
      <c r="A13" s="51" t="s">
        <v>17</v>
      </c>
      <c r="B13" s="46" t="s">
        <v>18</v>
      </c>
      <c r="C13" s="46" t="s">
        <v>19</v>
      </c>
      <c r="D13" s="46" t="s">
        <v>20</v>
      </c>
      <c r="E13" s="53" t="s">
        <v>21</v>
      </c>
      <c r="F13" s="59" t="s">
        <v>22</v>
      </c>
      <c r="G13" s="60"/>
      <c r="H13" s="60"/>
      <c r="I13" s="60"/>
      <c r="J13" s="60"/>
      <c r="K13" s="65"/>
      <c r="L13" s="51" t="s">
        <v>23</v>
      </c>
      <c r="M13" s="2"/>
      <c r="N13" s="2"/>
      <c r="O13" s="2"/>
    </row>
    <row r="14" spans="1:21" s="29" customFormat="1" ht="12.5" x14ac:dyDescent="0.3">
      <c r="A14" s="52"/>
      <c r="B14" s="47"/>
      <c r="C14" s="47"/>
      <c r="D14" s="47"/>
      <c r="E14" s="54"/>
      <c r="F14" s="57" t="s">
        <v>32</v>
      </c>
      <c r="G14" s="58"/>
      <c r="H14" s="61" t="s">
        <v>33</v>
      </c>
      <c r="I14" s="62"/>
      <c r="J14" s="62"/>
      <c r="K14" s="64"/>
      <c r="L14" s="52"/>
      <c r="M14" s="2"/>
      <c r="N14" s="2"/>
      <c r="O14" s="2"/>
    </row>
    <row r="15" spans="1:21" s="29" customFormat="1" ht="108" x14ac:dyDescent="0.3">
      <c r="A15" s="52"/>
      <c r="B15" s="47"/>
      <c r="C15" s="47"/>
      <c r="D15" s="47"/>
      <c r="E15" s="54"/>
      <c r="F15" s="7" t="s">
        <v>34</v>
      </c>
      <c r="G15" s="7" t="s">
        <v>35</v>
      </c>
      <c r="H15" s="7" t="s">
        <v>36</v>
      </c>
      <c r="I15" s="7" t="s">
        <v>37</v>
      </c>
      <c r="J15" s="7" t="s">
        <v>38</v>
      </c>
      <c r="K15" s="9" t="s">
        <v>39</v>
      </c>
      <c r="L15" s="48"/>
      <c r="M15" s="2"/>
      <c r="N15" s="2"/>
      <c r="O15" s="2"/>
    </row>
    <row r="16" spans="1:21" s="29" customFormat="1" ht="29.25" customHeight="1" x14ac:dyDescent="0.3">
      <c r="A16" s="66"/>
      <c r="B16" s="67"/>
      <c r="C16" s="67"/>
      <c r="D16" s="67"/>
      <c r="E16" s="63"/>
      <c r="F16" s="6" t="s">
        <v>40</v>
      </c>
      <c r="G16" s="6" t="s">
        <v>41</v>
      </c>
      <c r="H16" s="6" t="s">
        <v>42</v>
      </c>
      <c r="I16" s="6" t="s">
        <v>42</v>
      </c>
      <c r="J16" s="6" t="s">
        <v>40</v>
      </c>
      <c r="K16" s="6" t="s">
        <v>42</v>
      </c>
      <c r="L16" s="6"/>
      <c r="M16" s="2"/>
      <c r="N16" s="2"/>
      <c r="O16" s="2"/>
    </row>
    <row r="17" spans="1:15" s="29" customFormat="1" ht="12.5" x14ac:dyDescent="0.3">
      <c r="A17" s="35" t="s">
        <v>43</v>
      </c>
      <c r="B17" s="19" t="s">
        <v>44</v>
      </c>
      <c r="C17" s="20" t="s">
        <v>45</v>
      </c>
      <c r="D17" s="21">
        <v>4668410</v>
      </c>
      <c r="E17" s="21">
        <v>1000000</v>
      </c>
      <c r="F17" s="4">
        <v>18</v>
      </c>
      <c r="G17" s="4">
        <v>24</v>
      </c>
      <c r="H17" s="4">
        <v>10</v>
      </c>
      <c r="I17" s="4">
        <v>9</v>
      </c>
      <c r="J17" s="4">
        <v>15</v>
      </c>
      <c r="K17" s="4">
        <v>4</v>
      </c>
      <c r="L17" s="10">
        <f>SUM(F17:K17)</f>
        <v>80</v>
      </c>
      <c r="M17" s="2"/>
      <c r="N17" s="2"/>
      <c r="O17" s="2"/>
    </row>
    <row r="18" spans="1:15" s="29" customFormat="1" ht="12.5" x14ac:dyDescent="0.3">
      <c r="A18" s="35" t="s">
        <v>47</v>
      </c>
      <c r="B18" s="19" t="s">
        <v>48</v>
      </c>
      <c r="C18" s="20" t="s">
        <v>49</v>
      </c>
      <c r="D18" s="21">
        <v>275953</v>
      </c>
      <c r="E18" s="21">
        <v>150000</v>
      </c>
      <c r="F18" s="4">
        <v>18</v>
      </c>
      <c r="G18" s="4">
        <v>28</v>
      </c>
      <c r="H18" s="4">
        <v>10</v>
      </c>
      <c r="I18" s="4">
        <v>9</v>
      </c>
      <c r="J18" s="4">
        <v>13</v>
      </c>
      <c r="K18" s="4">
        <v>4</v>
      </c>
      <c r="L18" s="10">
        <f t="shared" ref="L18:L33" si="0">SUM(F18:K18)</f>
        <v>82</v>
      </c>
      <c r="M18" s="2"/>
      <c r="N18" s="2"/>
      <c r="O18" s="2"/>
    </row>
    <row r="19" spans="1:15" s="29" customFormat="1" ht="12.5" x14ac:dyDescent="0.3">
      <c r="A19" s="35" t="s">
        <v>50</v>
      </c>
      <c r="B19" s="19" t="s">
        <v>51</v>
      </c>
      <c r="C19" s="19" t="s">
        <v>52</v>
      </c>
      <c r="D19" s="21">
        <v>650000</v>
      </c>
      <c r="E19" s="21">
        <v>400000</v>
      </c>
      <c r="F19" s="4">
        <v>20</v>
      </c>
      <c r="G19" s="4">
        <v>28</v>
      </c>
      <c r="H19" s="4">
        <v>10</v>
      </c>
      <c r="I19" s="4">
        <v>9</v>
      </c>
      <c r="J19" s="4">
        <v>18</v>
      </c>
      <c r="K19" s="4">
        <v>4</v>
      </c>
      <c r="L19" s="10">
        <f t="shared" si="0"/>
        <v>89</v>
      </c>
      <c r="M19" s="2"/>
      <c r="N19" s="2"/>
      <c r="O19" s="2"/>
    </row>
    <row r="20" spans="1:15" s="29" customFormat="1" ht="12.5" x14ac:dyDescent="0.3">
      <c r="A20" s="35" t="s">
        <v>53</v>
      </c>
      <c r="B20" s="19" t="s">
        <v>54</v>
      </c>
      <c r="C20" s="20" t="s">
        <v>55</v>
      </c>
      <c r="D20" s="21">
        <v>150000</v>
      </c>
      <c r="E20" s="21">
        <v>75000</v>
      </c>
      <c r="F20" s="4">
        <v>16</v>
      </c>
      <c r="G20" s="4">
        <v>20</v>
      </c>
      <c r="H20" s="4">
        <v>10</v>
      </c>
      <c r="I20" s="4">
        <v>8</v>
      </c>
      <c r="J20" s="4">
        <v>13</v>
      </c>
      <c r="K20" s="4">
        <v>4</v>
      </c>
      <c r="L20" s="10">
        <f t="shared" si="0"/>
        <v>71</v>
      </c>
      <c r="M20" s="2"/>
      <c r="N20" s="2"/>
      <c r="O20" s="2"/>
    </row>
    <row r="21" spans="1:15" s="29" customFormat="1" ht="12.5" x14ac:dyDescent="0.3">
      <c r="A21" s="35" t="s">
        <v>57</v>
      </c>
      <c r="B21" s="19" t="s">
        <v>58</v>
      </c>
      <c r="C21" s="20" t="s">
        <v>59</v>
      </c>
      <c r="D21" s="21">
        <v>73000</v>
      </c>
      <c r="E21" s="21">
        <v>50000</v>
      </c>
      <c r="F21" s="12">
        <v>20</v>
      </c>
      <c r="G21" s="12">
        <v>24</v>
      </c>
      <c r="H21" s="12">
        <v>10</v>
      </c>
      <c r="I21" s="12">
        <v>10</v>
      </c>
      <c r="J21" s="12">
        <v>16</v>
      </c>
      <c r="K21" s="12">
        <v>8</v>
      </c>
      <c r="L21" s="10">
        <f t="shared" si="0"/>
        <v>88</v>
      </c>
      <c r="M21" s="2"/>
      <c r="N21" s="2"/>
      <c r="O21" s="2"/>
    </row>
    <row r="22" spans="1:15" s="29" customFormat="1" ht="12.5" x14ac:dyDescent="0.3">
      <c r="A22" s="36" t="s">
        <v>60</v>
      </c>
      <c r="B22" s="19" t="s">
        <v>51</v>
      </c>
      <c r="C22" s="30" t="s">
        <v>61</v>
      </c>
      <c r="D22" s="31">
        <v>683700</v>
      </c>
      <c r="E22" s="31">
        <v>400000</v>
      </c>
      <c r="F22" s="12">
        <v>18</v>
      </c>
      <c r="G22" s="12">
        <v>23</v>
      </c>
      <c r="H22" s="12">
        <v>10</v>
      </c>
      <c r="I22" s="12">
        <v>10</v>
      </c>
      <c r="J22" s="12">
        <v>16</v>
      </c>
      <c r="K22" s="12">
        <v>9</v>
      </c>
      <c r="L22" s="10">
        <f t="shared" si="0"/>
        <v>86</v>
      </c>
      <c r="M22" s="2"/>
      <c r="N22" s="2"/>
      <c r="O22" s="2"/>
    </row>
    <row r="23" spans="1:15" x14ac:dyDescent="0.35">
      <c r="A23" s="35" t="s">
        <v>62</v>
      </c>
      <c r="B23" s="19" t="s">
        <v>54</v>
      </c>
      <c r="C23" s="20" t="s">
        <v>63</v>
      </c>
      <c r="D23" s="21">
        <v>500000</v>
      </c>
      <c r="E23" s="21">
        <v>250000</v>
      </c>
      <c r="F23" s="12">
        <v>15</v>
      </c>
      <c r="G23" s="12">
        <v>18</v>
      </c>
      <c r="H23" s="12">
        <v>7</v>
      </c>
      <c r="I23" s="12">
        <v>7</v>
      </c>
      <c r="J23" s="12">
        <v>15</v>
      </c>
      <c r="K23" s="12">
        <v>8</v>
      </c>
      <c r="L23" s="10">
        <f t="shared" si="0"/>
        <v>70</v>
      </c>
    </row>
    <row r="24" spans="1:15" x14ac:dyDescent="0.35">
      <c r="A24" s="36" t="s">
        <v>64</v>
      </c>
      <c r="B24" s="32" t="s">
        <v>65</v>
      </c>
      <c r="C24" s="30" t="s">
        <v>66</v>
      </c>
      <c r="D24" s="31">
        <v>2923000</v>
      </c>
      <c r="E24" s="31">
        <v>430000</v>
      </c>
      <c r="F24" s="12">
        <v>10</v>
      </c>
      <c r="G24" s="12">
        <v>14</v>
      </c>
      <c r="H24" s="12">
        <v>9</v>
      </c>
      <c r="I24" s="12">
        <v>5</v>
      </c>
      <c r="J24" s="12">
        <v>7</v>
      </c>
      <c r="K24" s="12">
        <v>7</v>
      </c>
      <c r="L24" s="10">
        <f t="shared" si="0"/>
        <v>52</v>
      </c>
    </row>
    <row r="25" spans="1:15" x14ac:dyDescent="0.35">
      <c r="A25" s="35" t="s">
        <v>67</v>
      </c>
      <c r="B25" s="19" t="s">
        <v>68</v>
      </c>
      <c r="C25" s="20" t="s">
        <v>69</v>
      </c>
      <c r="D25" s="21">
        <v>525000</v>
      </c>
      <c r="E25" s="21">
        <v>400000</v>
      </c>
      <c r="F25" s="12">
        <v>16</v>
      </c>
      <c r="G25" s="12">
        <v>20</v>
      </c>
      <c r="H25" s="12">
        <v>8</v>
      </c>
      <c r="I25" s="12">
        <v>7</v>
      </c>
      <c r="J25" s="12">
        <v>11</v>
      </c>
      <c r="K25" s="12">
        <v>5</v>
      </c>
      <c r="L25" s="10">
        <f t="shared" si="0"/>
        <v>67</v>
      </c>
    </row>
    <row r="26" spans="1:15" x14ac:dyDescent="0.35">
      <c r="A26" s="35" t="s">
        <v>70</v>
      </c>
      <c r="B26" s="19" t="s">
        <v>71</v>
      </c>
      <c r="C26" s="20" t="s">
        <v>72</v>
      </c>
      <c r="D26" s="21">
        <v>86664</v>
      </c>
      <c r="E26" s="21">
        <v>50000</v>
      </c>
      <c r="F26" s="12">
        <v>19</v>
      </c>
      <c r="G26" s="12">
        <v>21</v>
      </c>
      <c r="H26" s="12">
        <v>8</v>
      </c>
      <c r="I26" s="12">
        <v>8</v>
      </c>
      <c r="J26" s="12">
        <v>17</v>
      </c>
      <c r="K26" s="12">
        <v>8</v>
      </c>
      <c r="L26" s="10">
        <f t="shared" si="0"/>
        <v>81</v>
      </c>
    </row>
    <row r="27" spans="1:15" x14ac:dyDescent="0.35">
      <c r="A27" s="35" t="s">
        <v>73</v>
      </c>
      <c r="B27" s="19" t="s">
        <v>54</v>
      </c>
      <c r="C27" s="20" t="s">
        <v>74</v>
      </c>
      <c r="D27" s="21">
        <v>400000</v>
      </c>
      <c r="E27" s="21">
        <v>195000</v>
      </c>
      <c r="F27" s="12">
        <v>20</v>
      </c>
      <c r="G27" s="12">
        <v>18</v>
      </c>
      <c r="H27" s="12">
        <v>9</v>
      </c>
      <c r="I27" s="12">
        <v>8</v>
      </c>
      <c r="J27" s="12">
        <v>14</v>
      </c>
      <c r="K27" s="12">
        <v>8</v>
      </c>
      <c r="L27" s="10">
        <f t="shared" si="0"/>
        <v>77</v>
      </c>
    </row>
    <row r="28" spans="1:15" x14ac:dyDescent="0.35">
      <c r="A28" s="36" t="s">
        <v>75</v>
      </c>
      <c r="B28" s="32" t="s">
        <v>65</v>
      </c>
      <c r="C28" s="30" t="s">
        <v>76</v>
      </c>
      <c r="D28" s="31">
        <v>4843000</v>
      </c>
      <c r="E28" s="31">
        <v>500000</v>
      </c>
      <c r="F28" s="12">
        <v>20</v>
      </c>
      <c r="G28" s="12">
        <v>20</v>
      </c>
      <c r="H28" s="12">
        <v>10</v>
      </c>
      <c r="I28" s="12">
        <v>6</v>
      </c>
      <c r="J28" s="12">
        <v>12</v>
      </c>
      <c r="K28" s="12">
        <v>7</v>
      </c>
      <c r="L28" s="10">
        <f t="shared" si="0"/>
        <v>75</v>
      </c>
    </row>
    <row r="29" spans="1:15" x14ac:dyDescent="0.35">
      <c r="A29" s="36" t="s">
        <v>77</v>
      </c>
      <c r="B29" s="32" t="s">
        <v>78</v>
      </c>
      <c r="C29" s="33" t="s">
        <v>79</v>
      </c>
      <c r="D29" s="31">
        <v>265000</v>
      </c>
      <c r="E29" s="31">
        <v>150000</v>
      </c>
      <c r="F29" s="12">
        <v>20</v>
      </c>
      <c r="G29" s="12">
        <v>25</v>
      </c>
      <c r="H29" s="12">
        <v>9</v>
      </c>
      <c r="I29" s="12">
        <v>9</v>
      </c>
      <c r="J29" s="12">
        <v>17</v>
      </c>
      <c r="K29" s="12">
        <v>9</v>
      </c>
      <c r="L29" s="10">
        <f t="shared" si="0"/>
        <v>89</v>
      </c>
    </row>
    <row r="30" spans="1:15" x14ac:dyDescent="0.35">
      <c r="A30" s="36" t="s">
        <v>81</v>
      </c>
      <c r="B30" s="32" t="s">
        <v>51</v>
      </c>
      <c r="C30" s="30" t="s">
        <v>82</v>
      </c>
      <c r="D30" s="31">
        <v>737500</v>
      </c>
      <c r="E30" s="31">
        <v>200000</v>
      </c>
      <c r="F30" s="12">
        <v>19</v>
      </c>
      <c r="G30" s="12">
        <v>27</v>
      </c>
      <c r="H30" s="12">
        <v>10</v>
      </c>
      <c r="I30" s="12">
        <v>10</v>
      </c>
      <c r="J30" s="12">
        <v>18</v>
      </c>
      <c r="K30" s="12">
        <v>9</v>
      </c>
      <c r="L30" s="10">
        <f t="shared" si="0"/>
        <v>93</v>
      </c>
    </row>
    <row r="31" spans="1:15" x14ac:dyDescent="0.35">
      <c r="A31" s="35" t="s">
        <v>83</v>
      </c>
      <c r="B31" s="19" t="s">
        <v>84</v>
      </c>
      <c r="C31" s="34" t="s">
        <v>85</v>
      </c>
      <c r="D31" s="21">
        <v>160750</v>
      </c>
      <c r="E31" s="21">
        <v>50000</v>
      </c>
      <c r="F31" s="12">
        <v>0</v>
      </c>
      <c r="G31" s="12">
        <v>27</v>
      </c>
      <c r="H31" s="12">
        <v>8</v>
      </c>
      <c r="I31" s="12">
        <v>8</v>
      </c>
      <c r="J31" s="12">
        <v>5</v>
      </c>
      <c r="K31" s="12">
        <v>8</v>
      </c>
      <c r="L31" s="10">
        <f t="shared" si="0"/>
        <v>56</v>
      </c>
    </row>
    <row r="32" spans="1:15" x14ac:dyDescent="0.35">
      <c r="A32" s="35" t="s">
        <v>86</v>
      </c>
      <c r="B32" s="19" t="s">
        <v>84</v>
      </c>
      <c r="C32" s="34" t="s">
        <v>87</v>
      </c>
      <c r="D32" s="21">
        <v>365300</v>
      </c>
      <c r="E32" s="21">
        <v>200000</v>
      </c>
      <c r="F32" s="12">
        <v>17</v>
      </c>
      <c r="G32" s="12">
        <v>25</v>
      </c>
      <c r="H32" s="12">
        <v>8</v>
      </c>
      <c r="I32" s="12">
        <v>9</v>
      </c>
      <c r="J32" s="12">
        <v>10</v>
      </c>
      <c r="K32" s="12">
        <v>9</v>
      </c>
      <c r="L32" s="10">
        <f t="shared" si="0"/>
        <v>78</v>
      </c>
    </row>
    <row r="33" spans="1:12" x14ac:dyDescent="0.35">
      <c r="A33" s="35" t="s">
        <v>88</v>
      </c>
      <c r="B33" s="19" t="s">
        <v>89</v>
      </c>
      <c r="C33" s="34" t="s">
        <v>90</v>
      </c>
      <c r="D33" s="21">
        <v>192000</v>
      </c>
      <c r="E33" s="21">
        <v>50000</v>
      </c>
      <c r="F33" s="12">
        <v>17</v>
      </c>
      <c r="G33" s="12">
        <v>23</v>
      </c>
      <c r="H33" s="12">
        <v>9</v>
      </c>
      <c r="I33" s="12">
        <v>10</v>
      </c>
      <c r="J33" s="12">
        <v>9</v>
      </c>
      <c r="K33" s="12">
        <v>7</v>
      </c>
      <c r="L33" s="10">
        <f t="shared" si="0"/>
        <v>75</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33" xr:uid="{004766B7-32B4-4585-BF52-71AA786978E5}">
      <formula1>10</formula1>
    </dataValidation>
    <dataValidation type="decimal" operator="lessThanOrEqual" allowBlank="1" showInputMessage="1" showErrorMessage="1" error="max. 10" sqref="K17:K33" xr:uid="{7D4B79E6-2CD3-4A37-97CF-FE675DD5C20F}">
      <formula1>10</formula1>
    </dataValidation>
    <dataValidation type="decimal" operator="lessThanOrEqual" allowBlank="1" showInputMessage="1" showErrorMessage="1" error="max. 5" sqref="I17:I33" xr:uid="{BF34C9D0-F69F-435A-BDB1-FA3CC39F35AA}">
      <formula1>10</formula1>
    </dataValidation>
    <dataValidation type="decimal" operator="lessThanOrEqual" allowBlank="1" showInputMessage="1" showErrorMessage="1" error="max. 15" sqref="G17:G33" xr:uid="{7B1A1277-0D91-4E8E-9E41-42C9B5737D9A}">
      <formula1>30</formula1>
    </dataValidation>
    <dataValidation type="decimal" operator="lessThanOrEqual" allowBlank="1" showInputMessage="1" showErrorMessage="1" error="max. 10" sqref="J17:J33" xr:uid="{48E4A5DF-857F-46E7-8FB5-D94E5BBFCDBF}">
      <formula1>20</formula1>
    </dataValidation>
    <dataValidation type="decimal" operator="lessThanOrEqual" allowBlank="1" showInputMessage="1" showErrorMessage="1" error="max. 40" sqref="F21:F33" xr:uid="{BC760C49-A166-40BC-A587-E0E6771E9513}">
      <formula1>20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F7CF-C0A7-4B48-9302-009DC1CE0738}">
  <dimension ref="A1:U3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9" customFormat="1" ht="12.5" x14ac:dyDescent="0.3">
      <c r="A2" s="11" t="s">
        <v>92</v>
      </c>
      <c r="B2" s="2"/>
      <c r="C2" s="2"/>
      <c r="D2" s="3" t="s">
        <v>2</v>
      </c>
      <c r="E2" s="2"/>
      <c r="F2" s="2"/>
      <c r="G2" s="2"/>
      <c r="H2" s="2"/>
      <c r="I2" s="2"/>
      <c r="J2" s="2"/>
      <c r="K2" s="2"/>
      <c r="L2" s="2"/>
      <c r="M2" s="2"/>
      <c r="N2" s="2"/>
      <c r="O2" s="2"/>
      <c r="P2" s="2"/>
      <c r="Q2" s="2"/>
      <c r="R2" s="2"/>
      <c r="S2" s="2"/>
      <c r="T2" s="2"/>
      <c r="U2" s="2"/>
    </row>
    <row r="3" spans="1:21" s="29" customFormat="1" ht="12.5" x14ac:dyDescent="0.3">
      <c r="A3" s="3" t="s">
        <v>3</v>
      </c>
      <c r="B3" s="2"/>
      <c r="C3" s="2"/>
      <c r="D3" s="5" t="s">
        <v>4</v>
      </c>
      <c r="E3" s="2"/>
      <c r="F3" s="2"/>
      <c r="G3" s="2"/>
      <c r="H3" s="2"/>
      <c r="I3" s="2"/>
      <c r="J3" s="2"/>
      <c r="K3" s="2"/>
      <c r="L3" s="2"/>
      <c r="M3" s="2"/>
      <c r="N3" s="2"/>
      <c r="O3" s="2"/>
      <c r="P3" s="2"/>
      <c r="Q3" s="2"/>
      <c r="R3" s="2"/>
      <c r="S3" s="2"/>
      <c r="T3" s="2"/>
      <c r="U3" s="2"/>
    </row>
    <row r="4" spans="1:21" s="29" customFormat="1" ht="12.5" x14ac:dyDescent="0.3">
      <c r="A4" s="3" t="s">
        <v>5</v>
      </c>
      <c r="B4" s="2"/>
      <c r="C4" s="2"/>
      <c r="D4" s="2" t="s">
        <v>6</v>
      </c>
      <c r="E4" s="2"/>
      <c r="F4" s="2"/>
      <c r="G4" s="2"/>
      <c r="H4" s="2"/>
      <c r="I4" s="2"/>
      <c r="J4" s="2"/>
      <c r="K4" s="2"/>
      <c r="L4" s="2"/>
      <c r="M4" s="2"/>
      <c r="N4" s="2"/>
      <c r="O4" s="2"/>
      <c r="P4" s="2"/>
      <c r="Q4" s="2"/>
      <c r="R4" s="2"/>
      <c r="S4" s="2"/>
      <c r="T4" s="2"/>
      <c r="U4" s="2"/>
    </row>
    <row r="5" spans="1:21" s="29" customFormat="1" ht="12.5" x14ac:dyDescent="0.3">
      <c r="A5" s="11" t="s">
        <v>7</v>
      </c>
      <c r="B5" s="2"/>
      <c r="C5" s="2"/>
      <c r="D5" s="2" t="s">
        <v>8</v>
      </c>
      <c r="E5" s="2"/>
      <c r="F5" s="2"/>
      <c r="G5" s="2"/>
      <c r="H5" s="2"/>
      <c r="I5" s="2"/>
      <c r="J5" s="2"/>
      <c r="K5" s="2"/>
      <c r="L5" s="2"/>
      <c r="M5" s="2"/>
      <c r="N5" s="2"/>
      <c r="O5" s="2"/>
      <c r="P5" s="2"/>
      <c r="Q5" s="2"/>
      <c r="R5" s="2"/>
      <c r="S5" s="2"/>
      <c r="T5" s="2"/>
      <c r="U5" s="2"/>
    </row>
    <row r="6" spans="1:21" s="29" customFormat="1" ht="12.5" x14ac:dyDescent="0.3">
      <c r="A6" s="11" t="s">
        <v>9</v>
      </c>
      <c r="B6" s="2"/>
      <c r="C6" s="2"/>
      <c r="D6" s="2"/>
      <c r="E6" s="2"/>
      <c r="F6" s="2"/>
      <c r="G6" s="2"/>
      <c r="H6" s="2"/>
      <c r="I6" s="2"/>
      <c r="J6" s="2"/>
      <c r="K6" s="2"/>
      <c r="L6" s="2"/>
      <c r="M6" s="2"/>
      <c r="N6" s="2"/>
      <c r="O6" s="2"/>
      <c r="P6" s="2"/>
      <c r="Q6" s="2"/>
      <c r="R6" s="2"/>
      <c r="S6" s="2"/>
      <c r="T6" s="2"/>
      <c r="U6" s="2"/>
    </row>
    <row r="7" spans="1:21" s="29" customFormat="1" ht="13.5" customHeight="1" x14ac:dyDescent="0.3">
      <c r="A7" s="49" t="s">
        <v>10</v>
      </c>
      <c r="B7" s="49"/>
      <c r="C7" s="49"/>
      <c r="D7" s="3" t="s">
        <v>11</v>
      </c>
      <c r="E7" s="2"/>
      <c r="F7" s="2"/>
      <c r="G7" s="2"/>
      <c r="H7" s="2"/>
      <c r="I7" s="2"/>
      <c r="J7" s="2"/>
      <c r="K7" s="2"/>
      <c r="L7" s="2"/>
      <c r="M7" s="2"/>
      <c r="N7" s="2"/>
      <c r="O7" s="2"/>
      <c r="P7" s="2"/>
      <c r="Q7" s="2"/>
      <c r="R7" s="2"/>
      <c r="S7" s="2"/>
      <c r="T7" s="2"/>
      <c r="U7" s="2"/>
    </row>
    <row r="8" spans="1:21" s="29" customFormat="1" ht="13.5" customHeight="1" x14ac:dyDescent="0.3">
      <c r="A8" s="3" t="s">
        <v>12</v>
      </c>
      <c r="B8" s="2"/>
      <c r="C8" s="2"/>
      <c r="D8" s="50" t="s">
        <v>13</v>
      </c>
      <c r="E8" s="50"/>
      <c r="F8" s="50"/>
      <c r="G8" s="50"/>
      <c r="H8" s="50"/>
      <c r="I8" s="50"/>
      <c r="J8" s="50"/>
      <c r="K8" s="50"/>
      <c r="L8" s="50"/>
      <c r="M8" s="50"/>
      <c r="N8" s="50"/>
      <c r="O8" s="2"/>
      <c r="P8" s="2"/>
      <c r="Q8" s="2"/>
      <c r="R8" s="2"/>
      <c r="S8" s="2"/>
      <c r="T8" s="2"/>
      <c r="U8" s="2"/>
    </row>
    <row r="9" spans="1:21" s="29" customFormat="1" ht="37.5" customHeight="1" x14ac:dyDescent="0.3">
      <c r="A9" s="2"/>
      <c r="B9" s="2"/>
      <c r="C9" s="2"/>
      <c r="D9" s="50" t="s">
        <v>14</v>
      </c>
      <c r="E9" s="50"/>
      <c r="F9" s="50"/>
      <c r="G9" s="50"/>
      <c r="H9" s="50"/>
      <c r="I9" s="50"/>
      <c r="J9" s="50"/>
      <c r="K9" s="50"/>
      <c r="L9" s="50"/>
      <c r="M9" s="50"/>
      <c r="N9" s="50"/>
      <c r="O9" s="2"/>
      <c r="P9" s="2"/>
      <c r="Q9" s="2"/>
      <c r="R9" s="2"/>
      <c r="S9" s="2"/>
      <c r="T9" s="2"/>
      <c r="U9" s="2"/>
    </row>
    <row r="10" spans="1:21" s="29" customFormat="1" ht="37.5" customHeight="1" x14ac:dyDescent="0.3">
      <c r="A10" s="2"/>
      <c r="B10" s="2"/>
      <c r="C10" s="2"/>
      <c r="D10" s="50" t="s">
        <v>15</v>
      </c>
      <c r="E10" s="50"/>
      <c r="F10" s="50"/>
      <c r="G10" s="50"/>
      <c r="H10" s="50"/>
      <c r="I10" s="50"/>
      <c r="J10" s="50"/>
      <c r="K10" s="50"/>
      <c r="L10" s="50"/>
      <c r="M10" s="50"/>
      <c r="N10" s="50"/>
      <c r="O10" s="2"/>
      <c r="P10" s="2"/>
      <c r="Q10" s="2"/>
      <c r="R10" s="2"/>
      <c r="S10" s="2"/>
      <c r="T10" s="2"/>
      <c r="U10" s="2"/>
    </row>
    <row r="11" spans="1:21" s="29" customFormat="1" ht="139" customHeight="1" x14ac:dyDescent="0.3">
      <c r="A11" s="2"/>
      <c r="B11" s="2"/>
      <c r="C11" s="2"/>
      <c r="D11" s="50" t="s">
        <v>16</v>
      </c>
      <c r="E11" s="50"/>
      <c r="F11" s="50"/>
      <c r="G11" s="50"/>
      <c r="H11" s="50"/>
      <c r="I11" s="50"/>
      <c r="J11" s="50"/>
      <c r="K11" s="50"/>
      <c r="L11" s="50"/>
      <c r="M11" s="50"/>
      <c r="N11" s="50"/>
      <c r="O11" s="2"/>
      <c r="P11" s="2"/>
      <c r="Q11" s="2"/>
      <c r="R11" s="2"/>
      <c r="S11" s="2"/>
      <c r="T11" s="2"/>
      <c r="U11" s="2"/>
    </row>
    <row r="12" spans="1:21" s="29" customFormat="1" ht="12.5" x14ac:dyDescent="0.3">
      <c r="A12" s="3"/>
      <c r="B12" s="2"/>
      <c r="C12" s="2"/>
      <c r="D12" s="2"/>
      <c r="E12" s="2"/>
      <c r="F12" s="2"/>
      <c r="G12" s="3"/>
      <c r="H12" s="3"/>
      <c r="I12" s="3"/>
      <c r="J12" s="2"/>
      <c r="K12" s="2"/>
      <c r="L12" s="2"/>
      <c r="M12" s="2"/>
      <c r="N12" s="2"/>
      <c r="O12" s="2"/>
    </row>
    <row r="13" spans="1:21" s="29" customFormat="1" ht="15" customHeight="1" x14ac:dyDescent="0.3">
      <c r="A13" s="51" t="s">
        <v>17</v>
      </c>
      <c r="B13" s="46" t="s">
        <v>18</v>
      </c>
      <c r="C13" s="46" t="s">
        <v>19</v>
      </c>
      <c r="D13" s="46" t="s">
        <v>20</v>
      </c>
      <c r="E13" s="53" t="s">
        <v>21</v>
      </c>
      <c r="F13" s="59" t="s">
        <v>22</v>
      </c>
      <c r="G13" s="60"/>
      <c r="H13" s="60"/>
      <c r="I13" s="60"/>
      <c r="J13" s="60"/>
      <c r="K13" s="65"/>
      <c r="L13" s="51" t="s">
        <v>23</v>
      </c>
      <c r="M13" s="2"/>
      <c r="N13" s="2"/>
      <c r="O13" s="2"/>
    </row>
    <row r="14" spans="1:21" s="29" customFormat="1" ht="12.5" x14ac:dyDescent="0.3">
      <c r="A14" s="52"/>
      <c r="B14" s="47"/>
      <c r="C14" s="47"/>
      <c r="D14" s="47"/>
      <c r="E14" s="54"/>
      <c r="F14" s="57" t="s">
        <v>32</v>
      </c>
      <c r="G14" s="58"/>
      <c r="H14" s="61" t="s">
        <v>33</v>
      </c>
      <c r="I14" s="62"/>
      <c r="J14" s="62"/>
      <c r="K14" s="64"/>
      <c r="L14" s="52"/>
      <c r="M14" s="2"/>
      <c r="N14" s="2"/>
      <c r="O14" s="2"/>
    </row>
    <row r="15" spans="1:21" s="29" customFormat="1" ht="108" x14ac:dyDescent="0.3">
      <c r="A15" s="52"/>
      <c r="B15" s="47"/>
      <c r="C15" s="47"/>
      <c r="D15" s="47"/>
      <c r="E15" s="54"/>
      <c r="F15" s="7" t="s">
        <v>34</v>
      </c>
      <c r="G15" s="7" t="s">
        <v>35</v>
      </c>
      <c r="H15" s="7" t="s">
        <v>36</v>
      </c>
      <c r="I15" s="7" t="s">
        <v>37</v>
      </c>
      <c r="J15" s="7" t="s">
        <v>38</v>
      </c>
      <c r="K15" s="9" t="s">
        <v>39</v>
      </c>
      <c r="L15" s="48"/>
      <c r="M15" s="2"/>
      <c r="N15" s="2"/>
      <c r="O15" s="2"/>
    </row>
    <row r="16" spans="1:21" s="29" customFormat="1" ht="29.25" customHeight="1" x14ac:dyDescent="0.3">
      <c r="A16" s="66"/>
      <c r="B16" s="67"/>
      <c r="C16" s="67"/>
      <c r="D16" s="67"/>
      <c r="E16" s="63"/>
      <c r="F16" s="6" t="s">
        <v>40</v>
      </c>
      <c r="G16" s="6" t="s">
        <v>41</v>
      </c>
      <c r="H16" s="6" t="s">
        <v>42</v>
      </c>
      <c r="I16" s="6" t="s">
        <v>42</v>
      </c>
      <c r="J16" s="6" t="s">
        <v>40</v>
      </c>
      <c r="K16" s="6" t="s">
        <v>42</v>
      </c>
      <c r="L16" s="6"/>
      <c r="M16" s="2"/>
      <c r="N16" s="2"/>
      <c r="O16" s="2"/>
    </row>
    <row r="17" spans="1:15" s="29" customFormat="1" ht="12.5" x14ac:dyDescent="0.3">
      <c r="A17" s="35" t="s">
        <v>43</v>
      </c>
      <c r="B17" s="19" t="s">
        <v>44</v>
      </c>
      <c r="C17" s="20" t="s">
        <v>45</v>
      </c>
      <c r="D17" s="21">
        <v>4668410</v>
      </c>
      <c r="E17" s="21">
        <v>1000000</v>
      </c>
      <c r="F17" s="4">
        <v>20</v>
      </c>
      <c r="G17" s="4">
        <v>30</v>
      </c>
      <c r="H17" s="4">
        <v>10</v>
      </c>
      <c r="I17" s="4">
        <v>10</v>
      </c>
      <c r="J17" s="4">
        <v>20</v>
      </c>
      <c r="K17" s="4">
        <v>9</v>
      </c>
      <c r="L17" s="10">
        <f>SUM(F17:K17)</f>
        <v>99</v>
      </c>
      <c r="M17" s="2"/>
      <c r="N17" s="2"/>
      <c r="O17" s="2"/>
    </row>
    <row r="18" spans="1:15" s="29" customFormat="1" ht="12.5" x14ac:dyDescent="0.3">
      <c r="A18" s="35" t="s">
        <v>47</v>
      </c>
      <c r="B18" s="19" t="s">
        <v>48</v>
      </c>
      <c r="C18" s="20" t="s">
        <v>49</v>
      </c>
      <c r="D18" s="21">
        <v>275953</v>
      </c>
      <c r="E18" s="21">
        <v>150000</v>
      </c>
      <c r="F18" s="4">
        <v>18</v>
      </c>
      <c r="G18" s="4">
        <v>25</v>
      </c>
      <c r="H18" s="4">
        <v>10</v>
      </c>
      <c r="I18" s="4">
        <v>10</v>
      </c>
      <c r="J18" s="4">
        <v>13</v>
      </c>
      <c r="K18" s="4">
        <v>8</v>
      </c>
      <c r="L18" s="10">
        <f t="shared" ref="L18:L33" si="0">SUM(F18:K18)</f>
        <v>84</v>
      </c>
      <c r="M18" s="2"/>
      <c r="N18" s="2"/>
      <c r="O18" s="2"/>
    </row>
    <row r="19" spans="1:15" s="29" customFormat="1" ht="12.5" x14ac:dyDescent="0.3">
      <c r="A19" s="35" t="s">
        <v>50</v>
      </c>
      <c r="B19" s="19" t="s">
        <v>51</v>
      </c>
      <c r="C19" s="19" t="s">
        <v>52</v>
      </c>
      <c r="D19" s="21">
        <v>650000</v>
      </c>
      <c r="E19" s="21">
        <v>400000</v>
      </c>
      <c r="F19" s="4">
        <v>20</v>
      </c>
      <c r="G19" s="4">
        <v>20</v>
      </c>
      <c r="H19" s="4">
        <v>10</v>
      </c>
      <c r="I19" s="4">
        <v>9</v>
      </c>
      <c r="J19" s="4">
        <v>15</v>
      </c>
      <c r="K19" s="4">
        <v>9</v>
      </c>
      <c r="L19" s="10">
        <f t="shared" si="0"/>
        <v>83</v>
      </c>
      <c r="M19" s="2"/>
      <c r="N19" s="2"/>
      <c r="O19" s="2"/>
    </row>
    <row r="20" spans="1:15" s="29" customFormat="1" ht="12.5" x14ac:dyDescent="0.3">
      <c r="A20" s="35" t="s">
        <v>53</v>
      </c>
      <c r="B20" s="19" t="s">
        <v>54</v>
      </c>
      <c r="C20" s="20" t="s">
        <v>55</v>
      </c>
      <c r="D20" s="21">
        <v>150000</v>
      </c>
      <c r="E20" s="21">
        <v>75000</v>
      </c>
      <c r="F20" s="4">
        <v>15</v>
      </c>
      <c r="G20" s="4">
        <v>15</v>
      </c>
      <c r="H20" s="4">
        <v>10</v>
      </c>
      <c r="I20" s="4">
        <v>9</v>
      </c>
      <c r="J20" s="4">
        <v>15</v>
      </c>
      <c r="K20" s="4">
        <v>7</v>
      </c>
      <c r="L20" s="10">
        <f t="shared" si="0"/>
        <v>71</v>
      </c>
      <c r="M20" s="2"/>
      <c r="N20" s="2"/>
      <c r="O20" s="2"/>
    </row>
    <row r="21" spans="1:15" s="29" customFormat="1" ht="12.5" x14ac:dyDescent="0.3">
      <c r="A21" s="35" t="s">
        <v>57</v>
      </c>
      <c r="B21" s="19" t="s">
        <v>58</v>
      </c>
      <c r="C21" s="20" t="s">
        <v>59</v>
      </c>
      <c r="D21" s="21">
        <v>73000</v>
      </c>
      <c r="E21" s="21">
        <v>50000</v>
      </c>
      <c r="F21" s="12">
        <v>20</v>
      </c>
      <c r="G21" s="12">
        <v>28</v>
      </c>
      <c r="H21" s="12">
        <v>9</v>
      </c>
      <c r="I21" s="12">
        <v>9</v>
      </c>
      <c r="J21" s="12">
        <v>18</v>
      </c>
      <c r="K21" s="12">
        <v>10</v>
      </c>
      <c r="L21" s="10">
        <f t="shared" si="0"/>
        <v>94</v>
      </c>
      <c r="M21" s="2"/>
      <c r="N21" s="2"/>
      <c r="O21" s="2"/>
    </row>
    <row r="22" spans="1:15" s="29" customFormat="1" ht="12.5" x14ac:dyDescent="0.3">
      <c r="A22" s="36" t="s">
        <v>60</v>
      </c>
      <c r="B22" s="19" t="s">
        <v>51</v>
      </c>
      <c r="C22" s="30" t="s">
        <v>61</v>
      </c>
      <c r="D22" s="31">
        <v>683700</v>
      </c>
      <c r="E22" s="31">
        <v>400000</v>
      </c>
      <c r="F22" s="12">
        <v>20</v>
      </c>
      <c r="G22" s="12">
        <v>30</v>
      </c>
      <c r="H22" s="12">
        <v>10</v>
      </c>
      <c r="I22" s="12">
        <v>10</v>
      </c>
      <c r="J22" s="12">
        <v>18</v>
      </c>
      <c r="K22" s="12">
        <v>10</v>
      </c>
      <c r="L22" s="10">
        <f t="shared" si="0"/>
        <v>98</v>
      </c>
      <c r="M22" s="2"/>
      <c r="N22" s="2"/>
      <c r="O22" s="2"/>
    </row>
    <row r="23" spans="1:15" s="29" customFormat="1" ht="12.5" x14ac:dyDescent="0.3">
      <c r="A23" s="35" t="s">
        <v>62</v>
      </c>
      <c r="B23" s="19" t="s">
        <v>54</v>
      </c>
      <c r="C23" s="20" t="s">
        <v>63</v>
      </c>
      <c r="D23" s="21">
        <v>500000</v>
      </c>
      <c r="E23" s="21">
        <v>250000</v>
      </c>
      <c r="F23" s="12">
        <v>15</v>
      </c>
      <c r="G23" s="12">
        <v>20</v>
      </c>
      <c r="H23" s="12">
        <v>10</v>
      </c>
      <c r="I23" s="12">
        <v>9</v>
      </c>
      <c r="J23" s="12">
        <v>10</v>
      </c>
      <c r="K23" s="12">
        <v>10</v>
      </c>
      <c r="L23" s="10">
        <f t="shared" si="0"/>
        <v>74</v>
      </c>
    </row>
    <row r="24" spans="1:15" x14ac:dyDescent="0.35">
      <c r="A24" s="36" t="s">
        <v>64</v>
      </c>
      <c r="B24" s="32" t="s">
        <v>65</v>
      </c>
      <c r="C24" s="30" t="s">
        <v>66</v>
      </c>
      <c r="D24" s="31">
        <v>2923000</v>
      </c>
      <c r="E24" s="31">
        <v>430000</v>
      </c>
      <c r="F24" s="12">
        <v>10</v>
      </c>
      <c r="G24" s="12">
        <v>20</v>
      </c>
      <c r="H24" s="12">
        <v>10</v>
      </c>
      <c r="I24" s="12">
        <v>9</v>
      </c>
      <c r="J24" s="12">
        <v>10</v>
      </c>
      <c r="K24" s="12">
        <v>9</v>
      </c>
      <c r="L24" s="10">
        <f t="shared" si="0"/>
        <v>68</v>
      </c>
    </row>
    <row r="25" spans="1:15" x14ac:dyDescent="0.35">
      <c r="A25" s="35" t="s">
        <v>67</v>
      </c>
      <c r="B25" s="19" t="s">
        <v>68</v>
      </c>
      <c r="C25" s="20" t="s">
        <v>69</v>
      </c>
      <c r="D25" s="21">
        <v>525000</v>
      </c>
      <c r="E25" s="21">
        <v>400000</v>
      </c>
      <c r="F25" s="12">
        <v>18</v>
      </c>
      <c r="G25" s="12">
        <v>28</v>
      </c>
      <c r="H25" s="12">
        <v>9</v>
      </c>
      <c r="I25" s="12">
        <v>8</v>
      </c>
      <c r="J25" s="12">
        <v>15</v>
      </c>
      <c r="K25" s="12">
        <v>6</v>
      </c>
      <c r="L25" s="10">
        <f t="shared" si="0"/>
        <v>84</v>
      </c>
    </row>
    <row r="26" spans="1:15" x14ac:dyDescent="0.35">
      <c r="A26" s="35" t="s">
        <v>70</v>
      </c>
      <c r="B26" s="19" t="s">
        <v>71</v>
      </c>
      <c r="C26" s="20" t="s">
        <v>72</v>
      </c>
      <c r="D26" s="21">
        <v>86664</v>
      </c>
      <c r="E26" s="21">
        <v>50000</v>
      </c>
      <c r="F26" s="12">
        <v>18</v>
      </c>
      <c r="G26" s="12">
        <v>28</v>
      </c>
      <c r="H26" s="12">
        <v>8</v>
      </c>
      <c r="I26" s="12">
        <v>9</v>
      </c>
      <c r="J26" s="12">
        <v>17</v>
      </c>
      <c r="K26" s="12">
        <v>8</v>
      </c>
      <c r="L26" s="10">
        <f t="shared" si="0"/>
        <v>88</v>
      </c>
    </row>
    <row r="27" spans="1:15" x14ac:dyDescent="0.35">
      <c r="A27" s="35" t="s">
        <v>73</v>
      </c>
      <c r="B27" s="19" t="s">
        <v>54</v>
      </c>
      <c r="C27" s="20" t="s">
        <v>74</v>
      </c>
      <c r="D27" s="21">
        <v>400000</v>
      </c>
      <c r="E27" s="21">
        <v>195000</v>
      </c>
      <c r="F27" s="12">
        <v>15</v>
      </c>
      <c r="G27" s="12">
        <v>20</v>
      </c>
      <c r="H27" s="12">
        <v>10</v>
      </c>
      <c r="I27" s="12">
        <v>5</v>
      </c>
      <c r="J27" s="12">
        <v>10</v>
      </c>
      <c r="K27" s="12">
        <v>10</v>
      </c>
      <c r="L27" s="10">
        <f t="shared" si="0"/>
        <v>70</v>
      </c>
    </row>
    <row r="28" spans="1:15" x14ac:dyDescent="0.35">
      <c r="A28" s="36" t="s">
        <v>75</v>
      </c>
      <c r="B28" s="32" t="s">
        <v>65</v>
      </c>
      <c r="C28" s="30" t="s">
        <v>76</v>
      </c>
      <c r="D28" s="31">
        <v>4843000</v>
      </c>
      <c r="E28" s="31">
        <v>500000</v>
      </c>
      <c r="F28" s="12">
        <v>15</v>
      </c>
      <c r="G28" s="12">
        <v>20</v>
      </c>
      <c r="H28" s="12">
        <v>10</v>
      </c>
      <c r="I28" s="12">
        <v>9</v>
      </c>
      <c r="J28" s="12">
        <v>15</v>
      </c>
      <c r="K28" s="12">
        <v>9</v>
      </c>
      <c r="L28" s="10">
        <f t="shared" si="0"/>
        <v>78</v>
      </c>
    </row>
    <row r="29" spans="1:15" x14ac:dyDescent="0.35">
      <c r="A29" s="36" t="s">
        <v>77</v>
      </c>
      <c r="B29" s="32" t="s">
        <v>78</v>
      </c>
      <c r="C29" s="33" t="s">
        <v>79</v>
      </c>
      <c r="D29" s="31">
        <v>265000</v>
      </c>
      <c r="E29" s="31">
        <v>150000</v>
      </c>
      <c r="F29" s="12">
        <v>20</v>
      </c>
      <c r="G29" s="12">
        <v>25</v>
      </c>
      <c r="H29" s="12">
        <v>8</v>
      </c>
      <c r="I29" s="12">
        <v>8</v>
      </c>
      <c r="J29" s="12">
        <v>18</v>
      </c>
      <c r="K29" s="12">
        <v>10</v>
      </c>
      <c r="L29" s="10">
        <f t="shared" si="0"/>
        <v>89</v>
      </c>
    </row>
    <row r="30" spans="1:15" x14ac:dyDescent="0.35">
      <c r="A30" s="36" t="s">
        <v>81</v>
      </c>
      <c r="B30" s="32" t="s">
        <v>51</v>
      </c>
      <c r="C30" s="30" t="s">
        <v>82</v>
      </c>
      <c r="D30" s="31">
        <v>737500</v>
      </c>
      <c r="E30" s="31">
        <v>200000</v>
      </c>
      <c r="F30" s="12">
        <v>20</v>
      </c>
      <c r="G30" s="12">
        <v>28</v>
      </c>
      <c r="H30" s="12">
        <v>10</v>
      </c>
      <c r="I30" s="12">
        <v>10</v>
      </c>
      <c r="J30" s="12">
        <v>20</v>
      </c>
      <c r="K30" s="12">
        <v>10</v>
      </c>
      <c r="L30" s="10">
        <f t="shared" si="0"/>
        <v>98</v>
      </c>
    </row>
    <row r="31" spans="1:15" x14ac:dyDescent="0.35">
      <c r="A31" s="35" t="s">
        <v>83</v>
      </c>
      <c r="B31" s="19" t="s">
        <v>84</v>
      </c>
      <c r="C31" s="34" t="s">
        <v>85</v>
      </c>
      <c r="D31" s="21">
        <v>160750</v>
      </c>
      <c r="E31" s="21">
        <v>50000</v>
      </c>
      <c r="F31" s="12">
        <v>0</v>
      </c>
      <c r="G31" s="12">
        <v>24</v>
      </c>
      <c r="H31" s="12">
        <v>10</v>
      </c>
      <c r="I31" s="12">
        <v>8</v>
      </c>
      <c r="J31" s="12">
        <v>17</v>
      </c>
      <c r="K31" s="12">
        <v>10</v>
      </c>
      <c r="L31" s="10">
        <f t="shared" si="0"/>
        <v>69</v>
      </c>
    </row>
    <row r="32" spans="1:15" x14ac:dyDescent="0.35">
      <c r="A32" s="35" t="s">
        <v>86</v>
      </c>
      <c r="B32" s="19" t="s">
        <v>84</v>
      </c>
      <c r="C32" s="34" t="s">
        <v>87</v>
      </c>
      <c r="D32" s="21">
        <v>365300</v>
      </c>
      <c r="E32" s="21">
        <v>200000</v>
      </c>
      <c r="F32" s="12">
        <v>20</v>
      </c>
      <c r="G32" s="12">
        <v>27</v>
      </c>
      <c r="H32" s="12">
        <v>9</v>
      </c>
      <c r="I32" s="12">
        <v>9</v>
      </c>
      <c r="J32" s="12">
        <v>18</v>
      </c>
      <c r="K32" s="12">
        <v>10</v>
      </c>
      <c r="L32" s="10">
        <f t="shared" si="0"/>
        <v>93</v>
      </c>
    </row>
    <row r="33" spans="1:12" x14ac:dyDescent="0.35">
      <c r="A33" s="35" t="s">
        <v>88</v>
      </c>
      <c r="B33" s="19" t="s">
        <v>89</v>
      </c>
      <c r="C33" s="34" t="s">
        <v>90</v>
      </c>
      <c r="D33" s="21">
        <v>192000</v>
      </c>
      <c r="E33" s="21">
        <v>50000</v>
      </c>
      <c r="F33" s="12">
        <v>17</v>
      </c>
      <c r="G33" s="12">
        <v>23</v>
      </c>
      <c r="H33" s="12">
        <v>9</v>
      </c>
      <c r="I33" s="12">
        <v>9</v>
      </c>
      <c r="J33" s="12">
        <v>15</v>
      </c>
      <c r="K33" s="12">
        <v>9</v>
      </c>
      <c r="L33" s="10">
        <f t="shared" si="0"/>
        <v>82</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33" xr:uid="{34F5CFDF-0ABD-4A7D-8EB3-87DD13385A47}">
      <formula1>10</formula1>
    </dataValidation>
    <dataValidation type="decimal" operator="lessThanOrEqual" allowBlank="1" showInputMessage="1" showErrorMessage="1" error="max. 10" sqref="K17:K33" xr:uid="{3D381A08-07A0-46E7-9249-D82DB8EF9B7A}">
      <formula1>10</formula1>
    </dataValidation>
    <dataValidation type="decimal" operator="lessThanOrEqual" allowBlank="1" showInputMessage="1" showErrorMessage="1" error="max. 5" sqref="I17:I33" xr:uid="{39766FB4-34FC-4A69-8D03-83EB2A6CD009}">
      <formula1>10</formula1>
    </dataValidation>
    <dataValidation type="decimal" operator="lessThanOrEqual" allowBlank="1" showInputMessage="1" showErrorMessage="1" error="max. 15" sqref="G17:G33" xr:uid="{F0B63235-A9BB-4E9C-9444-A66A3EADEAAB}">
      <formula1>30</formula1>
    </dataValidation>
    <dataValidation type="decimal" operator="lessThanOrEqual" allowBlank="1" showInputMessage="1" showErrorMessage="1" error="max. 10" sqref="J17:J33" xr:uid="{2B6053E9-1D74-419C-8355-6EF87A434353}">
      <formula1>20</formula1>
    </dataValidation>
    <dataValidation type="decimal" operator="lessThanOrEqual" allowBlank="1" showInputMessage="1" showErrorMessage="1" error="max. 40" sqref="F21:F33" xr:uid="{E8B72FF6-09D4-45EC-97A0-4DED1C462A32}">
      <formula1>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0861AA4BB684D8DB38611A5605F1E" ma:contentTypeVersion="12" ma:contentTypeDescription="Create a new document." ma:contentTypeScope="" ma:versionID="05a6a5f47c63a2278329ae3f4c51b1ff">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1e45dfcf1fad7986b645133963d7ac2a"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2.xml><?xml version="1.0" encoding="utf-8"?>
<ds:datastoreItem xmlns:ds="http://schemas.openxmlformats.org/officeDocument/2006/customXml" ds:itemID="{1614E173-E1B3-461B-A1B4-4007D0FC9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5BFE8-B3DE-43F4-A580-7B4BE8DA5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ucast na zahr. fest. a cenach</vt:lpstr>
      <vt:lpstr>DKr</vt:lpstr>
      <vt:lpstr>DKu</vt:lpstr>
      <vt:lpstr>MP</vt:lpstr>
      <vt:lpstr>MŠ</vt:lpstr>
      <vt:lpstr>ZK</vt:lpstr>
      <vt:lpstr>'ucast na zahr. fest. a cenach'!Oblast_tisku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2026-03-19T10:42:00Z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205100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