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0" documentId="8_{716FE98D-B3DF-4ABF-B311-C97520FD71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ýroba animovaneho filmu" sheetId="8" r:id="rId1"/>
    <sheet name="MR" sheetId="9" r:id="rId2"/>
    <sheet name="DŠ" sheetId="10" r:id="rId3"/>
    <sheet name="TL" sheetId="11" r:id="rId4"/>
    <sheet name="LG" sheetId="12" r:id="rId5"/>
    <sheet name="ZZ" sheetId="13" r:id="rId6"/>
  </sheets>
  <definedNames>
    <definedName name="_xlnm.Print_Area" localSheetId="0">'Výroba animovaneho filmu'!$A$1:$M$73</definedName>
  </definedNames>
  <calcPr calcId="191028" iterateDelta="1E-4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8" l="1"/>
  <c r="H28" i="8"/>
  <c r="I28" i="8"/>
  <c r="J28" i="8"/>
  <c r="K28" i="8"/>
  <c r="G26" i="8"/>
  <c r="H26" i="8"/>
  <c r="I26" i="8"/>
  <c r="J26" i="8"/>
  <c r="K26" i="8"/>
  <c r="G30" i="8"/>
  <c r="H30" i="8"/>
  <c r="I30" i="8"/>
  <c r="J30" i="8"/>
  <c r="K30" i="8"/>
  <c r="G22" i="8"/>
  <c r="H22" i="8"/>
  <c r="I22" i="8"/>
  <c r="J22" i="8"/>
  <c r="K22" i="8"/>
  <c r="G24" i="8"/>
  <c r="H24" i="8"/>
  <c r="I24" i="8"/>
  <c r="J24" i="8"/>
  <c r="K24" i="8"/>
  <c r="G32" i="8"/>
  <c r="H32" i="8"/>
  <c r="I32" i="8"/>
  <c r="J32" i="8"/>
  <c r="K32" i="8"/>
  <c r="G31" i="8"/>
  <c r="H31" i="8"/>
  <c r="I31" i="8"/>
  <c r="J31" i="8"/>
  <c r="K31" i="8"/>
  <c r="G25" i="8"/>
  <c r="H25" i="8"/>
  <c r="I25" i="8"/>
  <c r="J25" i="8"/>
  <c r="K25" i="8"/>
  <c r="G29" i="8"/>
  <c r="H29" i="8"/>
  <c r="I29" i="8"/>
  <c r="J29" i="8"/>
  <c r="K29" i="8"/>
  <c r="G27" i="8"/>
  <c r="H27" i="8"/>
  <c r="I27" i="8"/>
  <c r="J27" i="8"/>
  <c r="K27" i="8"/>
  <c r="F28" i="8"/>
  <c r="F26" i="8"/>
  <c r="F30" i="8"/>
  <c r="F22" i="8"/>
  <c r="F24" i="8"/>
  <c r="F32" i="8"/>
  <c r="F31" i="8"/>
  <c r="F25" i="8"/>
  <c r="F29" i="8"/>
  <c r="F27" i="8"/>
  <c r="G23" i="8"/>
  <c r="H23" i="8"/>
  <c r="I23" i="8"/>
  <c r="J23" i="8"/>
  <c r="K23" i="8"/>
  <c r="F23" i="8"/>
  <c r="V22" i="8"/>
  <c r="V28" i="8"/>
  <c r="V26" i="8"/>
  <c r="V30" i="8"/>
  <c r="V24" i="8"/>
  <c r="V32" i="8"/>
  <c r="V31" i="8"/>
  <c r="V25" i="8"/>
  <c r="V29" i="8"/>
  <c r="V27" i="8"/>
  <c r="V23" i="8"/>
  <c r="E33" i="13"/>
  <c r="D33" i="13"/>
  <c r="L32" i="13"/>
  <c r="L31" i="13"/>
  <c r="L30" i="13"/>
  <c r="L29" i="13"/>
  <c r="L28" i="13"/>
  <c r="L27" i="13"/>
  <c r="L26" i="13"/>
  <c r="L25" i="13"/>
  <c r="L24" i="13"/>
  <c r="L23" i="13"/>
  <c r="L22" i="13"/>
  <c r="E33" i="12"/>
  <c r="D33" i="12"/>
  <c r="L32" i="12"/>
  <c r="L31" i="12"/>
  <c r="L30" i="12"/>
  <c r="L29" i="12"/>
  <c r="L28" i="12"/>
  <c r="L27" i="12"/>
  <c r="L26" i="12"/>
  <c r="L25" i="12"/>
  <c r="L24" i="12"/>
  <c r="L23" i="12"/>
  <c r="L22" i="12"/>
  <c r="E33" i="11"/>
  <c r="D33" i="11"/>
  <c r="L32" i="11"/>
  <c r="L31" i="11"/>
  <c r="L30" i="11"/>
  <c r="L29" i="11"/>
  <c r="L28" i="11"/>
  <c r="L27" i="11"/>
  <c r="L26" i="11"/>
  <c r="L25" i="11"/>
  <c r="L24" i="11"/>
  <c r="L23" i="11"/>
  <c r="L22" i="11"/>
  <c r="E33" i="10"/>
  <c r="D33" i="10"/>
  <c r="L32" i="10"/>
  <c r="L31" i="10"/>
  <c r="L30" i="10"/>
  <c r="L29" i="10"/>
  <c r="L28" i="10"/>
  <c r="L27" i="10"/>
  <c r="L26" i="10"/>
  <c r="L25" i="10"/>
  <c r="L24" i="10"/>
  <c r="L23" i="10"/>
  <c r="L22" i="10"/>
  <c r="E33" i="9"/>
  <c r="D33" i="9"/>
  <c r="L32" i="9"/>
  <c r="L31" i="9"/>
  <c r="L30" i="9"/>
  <c r="L29" i="9"/>
  <c r="L28" i="9"/>
  <c r="L27" i="9"/>
  <c r="L26" i="9"/>
  <c r="L25" i="9"/>
  <c r="L24" i="9"/>
  <c r="L23" i="9"/>
  <c r="L22" i="9"/>
  <c r="L32" i="8" l="1"/>
  <c r="L27" i="8"/>
  <c r="L31" i="8"/>
  <c r="L25" i="8"/>
  <c r="L23" i="8"/>
  <c r="L28" i="8"/>
  <c r="L26" i="8"/>
  <c r="L29" i="8"/>
  <c r="L30" i="8"/>
  <c r="L24" i="8"/>
  <c r="L22" i="8"/>
  <c r="E33" i="8"/>
  <c r="M33" i="8" l="1"/>
  <c r="M34" i="8" s="1"/>
  <c r="D33" i="8" l="1"/>
</calcChain>
</file>

<file path=xl/sharedStrings.xml><?xml version="1.0" encoding="utf-8"?>
<sst xmlns="http://schemas.openxmlformats.org/spreadsheetml/2006/main" count="499" uniqueCount="86">
  <si>
    <t>Výroba animovaného filmu</t>
  </si>
  <si>
    <r>
      <t>Evidenční číslo výzvy:</t>
    </r>
    <r>
      <rPr>
        <sz val="9.5"/>
        <color rgb="FF000000"/>
        <rFont val="Arial"/>
        <family val="2"/>
      </rPr>
      <t xml:space="preserve"> 2026-C-2-3-35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</si>
  <si>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</si>
  <si>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animovaných audiovizuálních děl a videoher</t>
    </r>
  </si>
  <si>
    <t>1. Posílení stability producentských firem a podpora jejich dlouhodobé spolupráce s kreativními týmy.</t>
  </si>
  <si>
    <r>
      <rPr>
        <b/>
        <sz val="9.5"/>
        <color rgb="FF000000"/>
        <rFont val="Arial"/>
      </rPr>
      <t xml:space="preserve">Dotační okruh: </t>
    </r>
    <r>
      <rPr>
        <sz val="9.5"/>
        <color rgb="FF000000"/>
        <rFont val="Arial"/>
      </rPr>
      <t>Výroba českého audiovizuálního díla</t>
    </r>
  </si>
  <si>
    <t>2. Podpora žánrové diverzity v české audiovizi, podpora debutů a projektů pro různé cílové skupiny.</t>
  </si>
  <si>
    <r>
      <t>Lhůta pro podávání žádostí:</t>
    </r>
    <r>
      <rPr>
        <sz val="9.5"/>
        <color rgb="FF000000"/>
        <rFont val="Arial"/>
        <family val="2"/>
      </rPr>
      <t xml:space="preserve"> 4. 5. 2026–3. 6. 2026</t>
    </r>
  </si>
  <si>
    <t>3. Podpora projektů pro lokální trh i pro mezinárodní distribuci.</t>
  </si>
  <si>
    <r>
      <rPr>
        <b/>
        <sz val="9.5"/>
        <color rgb="FF000000"/>
        <rFont val="Arial"/>
      </rPr>
      <t xml:space="preserve">Finanční alokace: </t>
    </r>
    <r>
      <rPr>
        <sz val="9.5"/>
        <color rgb="FF000000"/>
        <rFont val="Arial"/>
      </rPr>
      <t>38 503 000 Kč</t>
    </r>
  </si>
  <si>
    <t>4. Podpora mezinárodních koprodukcí českých audiovizuálních děl, podpora exportu českých
audiovizuálních děl.</t>
  </si>
  <si>
    <r>
      <t xml:space="preserve">Lhůta pro dokončení projektu: </t>
    </r>
    <r>
      <rPr>
        <sz val="9.5"/>
        <color rgb="FF000000"/>
        <rFont val="Arial"/>
      </rPr>
      <t xml:space="preserve">dle žádosti, nejpozději však do 30. 6. 2033
</t>
    </r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</si>
  <si>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</si>
  <si>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</si>
  <si>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je určena pro celovečerní nebo krátkometrážní animovaná česká audiovizuální díla (ve smyslu § 2
odst. 1 písm. e) a písm. i) zákona o audiovizi), která splňují tyto podmínky:</t>
  </si>
  <si>
    <t>1. České audiovizuální dílo se 100% podílem výrobce nebo koproducentů na financování celkových
výrobních nákladů, kteří mají místo podnikání, místo trvalého pobytu nebo sídlo na území České
republiky
nebo</t>
  </si>
  <si>
    <t>2. České audiovizuální dílo, na jehož výrobě se koproducenti s místem podnikání, místem trvalého pobytu
nebo sídlem na území České republiky, podílí společně s koproducentem nebo koproducenty, kteří
mají místo podnikání, místo trvalého pobytu nebo sídlo mimo území České republiky, a přitom platí, že:
– U dvoustranné koprodukce musí být česká finanční účast na celkových výrobních nákladech
projektu 30 % nebo vyšší
– U třístranné a vícestranné koprodukce musí být podíl české finanční účasti na celkových
výrobních nákladech projektu 15 % nebo vyšší.</t>
  </si>
  <si>
    <t>Animovaným dílem se pro účely kategorie podpory animovaných audiovizuálních děl a videoher rozumí
dílo 100% animované, tj. bez kontinuálního záznamu živé akce.</t>
  </si>
  <si>
    <t>Krátkometrážním audiovizuálním dílem se pro účely Státního fondu audiovize (dále jen „Fond“) rozumí dílo o
délce do 60 minut včetně, celovečerním audiovizuálním dílem se pro účely Fondu rozumí dílo se stopáží delší
než 60 minut.</t>
  </si>
  <si>
    <t>Rada deklaruje, že v této výzvě podpoří min. 2 režijní a/nebo producentské debuty. Rada považuje výzvu za
vhodnou pro krátkometrážní a/nebo studentské projekty. Rada deklaruje, že v této výzvě podpoří min. 4
krátkometrážní animované filmy. Cílové hodnoty nebude muset Rada dodržet, ale pokud se tak stane, bude
muset své rozhodnutí zdůvodnit.</t>
  </si>
  <si>
    <t>Rada deklaruje, že bude jen ve výjimečných případech podporovat projekty samostatně žádajících fyzických
osob. Považuje takové projekty za rizikovější.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</si>
  <si>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</si>
  <si>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</si>
  <si>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</si>
  <si>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</si>
  <si>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</si>
  <si>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</si>
  <si>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</si>
  <si>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</si>
  <si>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</si>
  <si>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</si>
  <si>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</si>
  <si>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</si>
  <si>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</si>
  <si>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</si>
  <si>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</si>
  <si>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</si>
  <si>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</si>
  <si>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</si>
  <si>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</si>
  <si>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</si>
  <si>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</si>
  <si>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</si>
  <si>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</si>
  <si>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</si>
  <si>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</si>
  <si>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</si>
  <si>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0–20</t>
  </si>
  <si>
    <t>0–10</t>
  </si>
  <si>
    <t>886-2026</t>
  </si>
  <si>
    <t>PFX CZ s.r.o.</t>
  </si>
  <si>
    <t>Family Squad</t>
  </si>
  <si>
    <t>ano</t>
  </si>
  <si>
    <t>ano - 40 %</t>
  </si>
  <si>
    <t>824-2026</t>
  </si>
  <si>
    <t>Pure Shore s.r.o.</t>
  </si>
  <si>
    <t>Ostrov procitnutí</t>
  </si>
  <si>
    <t>ne</t>
  </si>
  <si>
    <t>887-2026</t>
  </si>
  <si>
    <t>Pirogy Studios s.r.o.</t>
  </si>
  <si>
    <t>Pebbi</t>
  </si>
  <si>
    <t>890-2026</t>
  </si>
  <si>
    <t>MAUR film s.r.o.</t>
  </si>
  <si>
    <t>Robot jménem Otis</t>
  </si>
  <si>
    <t>879-2026</t>
  </si>
  <si>
    <t>Knoflík</t>
  </si>
  <si>
    <t>892-2026</t>
  </si>
  <si>
    <t>DIVIZE animace s.r.o.</t>
  </si>
  <si>
    <t>Procházka přírodou</t>
  </si>
  <si>
    <t>876-2026</t>
  </si>
  <si>
    <t>13ka s.r.o.</t>
  </si>
  <si>
    <t>Už zase červi k snídani?</t>
  </si>
  <si>
    <t>891-2026</t>
  </si>
  <si>
    <t>Analog Vision s.r.o.</t>
  </si>
  <si>
    <t>Princezna a vlk</t>
  </si>
  <si>
    <t>884-2026</t>
  </si>
  <si>
    <t>Films &amp; Chips s.r.o.</t>
  </si>
  <si>
    <t>Krupír</t>
  </si>
  <si>
    <t>889-2026</t>
  </si>
  <si>
    <t>BFILM.cz s.r.o.</t>
  </si>
  <si>
    <t>Bylo jednou jedno město…</t>
  </si>
  <si>
    <t>888-2026</t>
  </si>
  <si>
    <t>TVORBA films, s.r.o.</t>
  </si>
  <si>
    <t>Dinghy</t>
  </si>
  <si>
    <t>zbývá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</si>
  <si>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nejpozději však do 30. 6. 2033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</si>
</sst>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8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color theme="1"/>
      <name val="Calibri"/>
      <family val="2"/>
      <scheme val="minor"/>
    </font>
    <font>
      <sz val="9.5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9.5"/>
      <color rgb="FF000000"/>
      <name val="Arial"/>
    </font>
    <font>
      <sz val="9.5"/>
      <color rgb="FF000000"/>
      <name val="Arial"/>
    </font>
    <font>
      <sz val="9.5"/>
      <name val="Arial"/>
    </font>
    <font>
      <sz val="9.5"/>
      <color indexed="8"/>
      <name val="Arial"/>
    </font>
    <font>
      <sz val="9.5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/>
      <top style="thin">
        <color rgb="FFB4B4B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  <xf numFmtId="0" fontId="10" fillId="0" borderId="0"/>
  </cellStyleXfs>
  <cellXfs count="56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3" fontId="5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0" fillId="0" borderId="0" xfId="0" applyAlignment="1">
      <alignment horizontal="left" vertical="top" wrapText="1"/>
    </xf>
    <xf numFmtId="0" fontId="11" fillId="2" borderId="1" xfId="3" applyFont="1" applyFill="1" applyBorder="1" applyAlignment="1">
      <alignment horizontal="left"/>
    </xf>
    <xf numFmtId="0" fontId="12" fillId="2" borderId="1" xfId="3" applyFont="1" applyFill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3" fontId="10" fillId="0" borderId="1" xfId="3" applyNumberFormat="1" applyBorder="1"/>
    <xf numFmtId="2" fontId="3" fillId="2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right" vertical="top"/>
    </xf>
    <xf numFmtId="0" fontId="10" fillId="0" borderId="1" xfId="3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3" fillId="0" borderId="0" xfId="0" applyFont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0" fillId="0" borderId="1" xfId="3" applyFont="1" applyBorder="1"/>
    <xf numFmtId="0" fontId="1" fillId="2" borderId="3" xfId="0" applyFont="1" applyFill="1" applyBorder="1" applyAlignment="1">
      <alignment horizontal="left" vertical="top" wrapText="1"/>
    </xf>
    <xf numFmtId="165" fontId="1" fillId="2" borderId="3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2" fontId="15" fillId="2" borderId="1" xfId="0" applyNumberFormat="1" applyFont="1" applyFill="1" applyBorder="1" applyAlignment="1">
      <alignment horizontal="center" wrapText="1"/>
    </xf>
    <xf numFmtId="2" fontId="15" fillId="0" borderId="1" xfId="0" applyNumberFormat="1" applyFont="1" applyBorder="1" applyAlignment="1">
      <alignment horizontal="right" vertical="top"/>
    </xf>
    <xf numFmtId="3" fontId="15" fillId="0" borderId="1" xfId="0" applyNumberFormat="1" applyFont="1" applyBorder="1" applyAlignment="1">
      <alignment vertical="top"/>
    </xf>
    <xf numFmtId="0" fontId="15" fillId="2" borderId="3" xfId="0" applyFont="1" applyFill="1" applyBorder="1" applyAlignment="1">
      <alignment horizontal="center" vertical="top"/>
    </xf>
    <xf numFmtId="9" fontId="15" fillId="2" borderId="3" xfId="0" applyNumberFormat="1" applyFont="1" applyFill="1" applyBorder="1" applyAlignment="1">
      <alignment horizontal="center" vertical="top"/>
    </xf>
    <xf numFmtId="14" fontId="15" fillId="2" borderId="3" xfId="0" applyNumberFormat="1" applyFont="1" applyFill="1" applyBorder="1" applyAlignment="1">
      <alignment horizontal="center" vertical="top"/>
    </xf>
    <xf numFmtId="0" fontId="16" fillId="2" borderId="1" xfId="3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vertical="top"/>
    </xf>
    <xf numFmtId="3" fontId="17" fillId="0" borderId="1" xfId="3" applyNumberFormat="1" applyFont="1" applyBorder="1"/>
    <xf numFmtId="0" fontId="17" fillId="0" borderId="1" xfId="3" applyFont="1" applyBorder="1"/>
    <xf numFmtId="0" fontId="16" fillId="2" borderId="1" xfId="3" applyFont="1" applyFill="1" applyBorder="1" applyAlignment="1">
      <alignment horizontal="left" wrapText="1"/>
    </xf>
    <xf numFmtId="3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3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/>
  </cellXfs>
  <cellStyles count="4">
    <cellStyle name="Čárka 2" xfId="1" xr:uid="{00000000-0005-0000-0000-000000000000}"/>
    <cellStyle name="Normální" xfId="0" builtinId="0"/>
    <cellStyle name="Normální 2" xfId="2" xr:uid="{1186FFC1-50D8-41A4-837A-E340FC74D25E}"/>
    <cellStyle name="Normální 3" xfId="3" xr:uid="{75C3D882-CFD0-4D12-BEC2-B4FB98C8FCFB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V70"/>
  <sheetViews>
    <sheetView tabSelected="1" topLeftCell="A6" zoomScaleNormal="100" workbookViewId="0">
      <selection activeCell="V35" sqref="A22:V35"/>
    </sheetView>
  </sheetViews>
  <sheetFormatPr defaultColWidth="9.140625" defaultRowHeight="12.75" customHeight="1"/>
  <cols>
    <col min="1" max="1" width="11.42578125" style="2" customWidth="1"/>
    <col min="2" max="2" width="30" style="2" bestFit="1" customWidth="1"/>
    <col min="3" max="3" width="40.7109375" style="2" customWidth="1"/>
    <col min="4" max="4" width="15.42578125" style="2" customWidth="1"/>
    <col min="5" max="5" width="22.140625" style="2" customWidth="1"/>
    <col min="6" max="7" width="9.42578125" style="2" customWidth="1"/>
    <col min="8" max="8" width="9.7109375" style="2" customWidth="1"/>
    <col min="9" max="11" width="9.42578125" style="2" customWidth="1"/>
    <col min="12" max="12" width="10.5703125" style="2" customWidth="1"/>
    <col min="13" max="13" width="14.42578125" style="2" customWidth="1"/>
    <col min="14" max="19" width="9.140625" style="2"/>
    <col min="20" max="20" width="10.7109375" style="2" customWidth="1"/>
    <col min="21" max="21" width="9.7109375" style="2" bestFit="1" customWidth="1"/>
    <col min="22" max="22" width="13.7109375" style="2" customWidth="1"/>
    <col min="23" max="16384" width="9.140625" style="2"/>
  </cols>
  <sheetData>
    <row r="1" spans="1:13" ht="38.25" customHeight="1">
      <c r="A1" s="1" t="s">
        <v>0</v>
      </c>
    </row>
    <row r="2" spans="1:13" ht="15" customHeight="1">
      <c r="A2" s="7" t="s">
        <v>1</v>
      </c>
      <c r="D2" s="3" t="s">
        <v>2</v>
      </c>
    </row>
    <row r="3" spans="1:13" ht="15" customHeight="1">
      <c r="A3" s="7" t="s">
        <v>3</v>
      </c>
      <c r="D3" s="36" t="s">
        <v>4</v>
      </c>
      <c r="E3" s="36"/>
      <c r="F3" s="36"/>
      <c r="G3" s="36"/>
      <c r="H3" s="36"/>
      <c r="I3" s="36"/>
      <c r="J3" s="36"/>
      <c r="K3" s="36"/>
      <c r="L3" s="36"/>
      <c r="M3" s="36"/>
    </row>
    <row r="4" spans="1:13" ht="15" customHeight="1">
      <c r="A4" s="25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  <c r="M4" s="37"/>
    </row>
    <row r="5" spans="1:13" ht="15" customHeight="1">
      <c r="A5" s="7" t="s">
        <v>7</v>
      </c>
      <c r="D5" s="37" t="s">
        <v>8</v>
      </c>
      <c r="E5" s="37"/>
      <c r="F5" s="37"/>
      <c r="G5" s="37"/>
      <c r="H5" s="37"/>
      <c r="I5" s="37"/>
      <c r="J5" s="37"/>
      <c r="K5" s="37"/>
      <c r="L5" s="37"/>
      <c r="M5" s="37"/>
    </row>
    <row r="6" spans="1:13" ht="15" customHeight="1">
      <c r="A6" s="24" t="s">
        <v>9</v>
      </c>
      <c r="B6" s="16"/>
      <c r="D6" s="55" t="s">
        <v>10</v>
      </c>
      <c r="E6" s="55"/>
      <c r="F6" s="55"/>
      <c r="G6" s="55"/>
      <c r="H6" s="55"/>
      <c r="I6" s="55"/>
      <c r="J6" s="55"/>
      <c r="K6" s="55"/>
      <c r="L6" s="55"/>
      <c r="M6" s="55"/>
    </row>
    <row r="7" spans="1:13" ht="15" customHeight="1">
      <c r="A7" s="32" t="s">
        <v>11</v>
      </c>
      <c r="B7" s="33"/>
      <c r="C7" s="33"/>
      <c r="D7" s="11"/>
      <c r="E7" s="8"/>
      <c r="F7" s="8"/>
      <c r="G7" s="8"/>
      <c r="H7" s="8"/>
      <c r="I7" s="8"/>
      <c r="J7" s="8"/>
      <c r="K7" s="8"/>
      <c r="L7" s="8"/>
      <c r="M7" s="8"/>
    </row>
    <row r="8" spans="1:13" ht="15" customHeight="1">
      <c r="A8" s="3" t="s">
        <v>12</v>
      </c>
      <c r="B8" s="10"/>
      <c r="C8" s="10"/>
    </row>
    <row r="9" spans="1:13" ht="15" customHeight="1">
      <c r="D9" s="3" t="s">
        <v>13</v>
      </c>
      <c r="E9" s="9"/>
      <c r="F9" s="9"/>
      <c r="G9" s="9"/>
      <c r="H9" s="9"/>
      <c r="I9" s="9"/>
      <c r="J9" s="9"/>
      <c r="K9" s="9"/>
      <c r="L9" s="9"/>
      <c r="M9" s="9"/>
    </row>
    <row r="10" spans="1:13" ht="35.1" customHeight="1">
      <c r="D10" s="34" t="s">
        <v>14</v>
      </c>
      <c r="E10" s="34"/>
      <c r="F10" s="34"/>
      <c r="G10" s="34"/>
      <c r="H10" s="34"/>
      <c r="I10" s="34"/>
      <c r="J10" s="34"/>
      <c r="K10" s="34"/>
      <c r="L10" s="34"/>
      <c r="M10" s="34"/>
    </row>
    <row r="11" spans="1:13" ht="56.1" customHeight="1">
      <c r="D11" s="34" t="s">
        <v>15</v>
      </c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01.1" customHeight="1">
      <c r="D12" s="34" t="s">
        <v>16</v>
      </c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33" customHeight="1">
      <c r="D13" s="34" t="s">
        <v>17</v>
      </c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44.1" customHeight="1">
      <c r="D14" s="34" t="s">
        <v>18</v>
      </c>
      <c r="E14" s="34"/>
      <c r="F14" s="34"/>
      <c r="G14" s="34"/>
      <c r="H14" s="34"/>
      <c r="I14" s="34"/>
      <c r="J14" s="34"/>
      <c r="K14" s="34"/>
      <c r="L14" s="34"/>
      <c r="M14" s="13"/>
    </row>
    <row r="15" spans="1:13" ht="57.95" customHeight="1">
      <c r="D15" s="34" t="s">
        <v>19</v>
      </c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29.1" customHeight="1">
      <c r="D16" s="34" t="s">
        <v>20</v>
      </c>
      <c r="E16" s="34"/>
      <c r="F16" s="34"/>
      <c r="G16" s="34"/>
      <c r="H16" s="34"/>
      <c r="I16" s="34"/>
      <c r="J16" s="34"/>
      <c r="K16" s="34"/>
      <c r="L16" s="34"/>
      <c r="M16" s="13"/>
    </row>
    <row r="17" spans="1:22" ht="15" customHeight="1">
      <c r="A17" s="3"/>
      <c r="G17" s="3"/>
      <c r="H17" s="3"/>
      <c r="I17" s="3"/>
    </row>
    <row r="18" spans="1:22" ht="15" customHeight="1">
      <c r="A18" s="30" t="s">
        <v>21</v>
      </c>
      <c r="B18" s="30" t="s">
        <v>22</v>
      </c>
      <c r="C18" s="30" t="s">
        <v>23</v>
      </c>
      <c r="D18" s="30" t="s">
        <v>24</v>
      </c>
      <c r="E18" s="31" t="s">
        <v>25</v>
      </c>
      <c r="F18" s="38" t="s">
        <v>26</v>
      </c>
      <c r="G18" s="38"/>
      <c r="H18" s="38"/>
      <c r="I18" s="38"/>
      <c r="J18" s="38"/>
      <c r="K18" s="38"/>
      <c r="L18" s="40" t="s">
        <v>27</v>
      </c>
      <c r="M18" s="39" t="s">
        <v>28</v>
      </c>
      <c r="N18" s="27" t="s">
        <v>29</v>
      </c>
      <c r="O18" s="27" t="s">
        <v>30</v>
      </c>
      <c r="P18" s="27" t="s">
        <v>31</v>
      </c>
      <c r="Q18" s="27" t="s">
        <v>32</v>
      </c>
      <c r="R18" s="27" t="s">
        <v>33</v>
      </c>
      <c r="S18" s="27" t="s">
        <v>34</v>
      </c>
      <c r="T18" s="28" t="s">
        <v>35</v>
      </c>
      <c r="U18" s="28" t="s">
        <v>36</v>
      </c>
      <c r="V18" s="28" t="s">
        <v>37</v>
      </c>
    </row>
    <row r="19" spans="1:22" ht="14.45" customHeight="1">
      <c r="A19" s="30"/>
      <c r="B19" s="30"/>
      <c r="C19" s="30"/>
      <c r="D19" s="30"/>
      <c r="E19" s="31"/>
      <c r="F19" s="39" t="s">
        <v>38</v>
      </c>
      <c r="G19" s="39"/>
      <c r="H19" s="39" t="s">
        <v>39</v>
      </c>
      <c r="I19" s="39"/>
      <c r="J19" s="39"/>
      <c r="K19" s="39"/>
      <c r="L19" s="40"/>
      <c r="M19" s="39"/>
      <c r="N19" s="27"/>
      <c r="O19" s="27"/>
      <c r="P19" s="27"/>
      <c r="Q19" s="29"/>
      <c r="R19" s="27"/>
      <c r="S19" s="27"/>
      <c r="T19" s="28"/>
      <c r="U19" s="28"/>
      <c r="V19" s="28"/>
    </row>
    <row r="20" spans="1:22" ht="78" customHeight="1">
      <c r="A20" s="30"/>
      <c r="B20" s="30"/>
      <c r="C20" s="30"/>
      <c r="D20" s="30"/>
      <c r="E20" s="31"/>
      <c r="F20" s="23" t="s">
        <v>40</v>
      </c>
      <c r="G20" s="23" t="s">
        <v>41</v>
      </c>
      <c r="H20" s="23" t="s">
        <v>42</v>
      </c>
      <c r="I20" s="23" t="s">
        <v>43</v>
      </c>
      <c r="J20" s="22" t="s">
        <v>44</v>
      </c>
      <c r="K20" s="23" t="s">
        <v>45</v>
      </c>
      <c r="L20" s="40"/>
      <c r="M20" s="39"/>
      <c r="N20" s="27"/>
      <c r="O20" s="27"/>
      <c r="P20" s="27"/>
      <c r="Q20" s="29"/>
      <c r="R20" s="27"/>
      <c r="S20" s="27"/>
      <c r="T20" s="28"/>
      <c r="U20" s="28"/>
      <c r="V20" s="28"/>
    </row>
    <row r="21" spans="1:22" ht="30.95" customHeight="1">
      <c r="A21" s="30"/>
      <c r="B21" s="30"/>
      <c r="C21" s="30"/>
      <c r="D21" s="30"/>
      <c r="E21" s="31"/>
      <c r="F21" s="22" t="s">
        <v>46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48</v>
      </c>
      <c r="L21" s="40"/>
      <c r="M21" s="39"/>
      <c r="N21" s="27"/>
      <c r="O21" s="27"/>
      <c r="P21" s="27"/>
      <c r="Q21" s="29"/>
      <c r="R21" s="27"/>
      <c r="S21" s="27"/>
      <c r="T21" s="28"/>
      <c r="U21" s="28"/>
      <c r="V21" s="28"/>
    </row>
    <row r="22" spans="1:22">
      <c r="A22" s="50" t="s">
        <v>49</v>
      </c>
      <c r="B22" s="50" t="s">
        <v>50</v>
      </c>
      <c r="C22" s="50" t="s">
        <v>51</v>
      </c>
      <c r="D22" s="49">
        <v>80750814</v>
      </c>
      <c r="E22" s="49">
        <v>9200000</v>
      </c>
      <c r="F22" s="41">
        <f>AVERAGE(MR!F26,DŠ!F26,TL!F26,LG!F26,ZZ!F26)</f>
        <v>25.4</v>
      </c>
      <c r="G22" s="41">
        <f>AVERAGE(MR!G26,DŠ!G26,TL!G26,LG!G26,ZZ!G26)</f>
        <v>16.8</v>
      </c>
      <c r="H22" s="41">
        <f>AVERAGE(MR!H26,DŠ!H26,TL!H26,LG!H26,ZZ!H26)</f>
        <v>7.8</v>
      </c>
      <c r="I22" s="41">
        <f>AVERAGE(MR!I26,DŠ!I26,TL!I26,LG!I26,ZZ!I26)</f>
        <v>8.6</v>
      </c>
      <c r="J22" s="41">
        <f>AVERAGE(MR!J26,DŠ!J26,TL!J26,LG!J26,ZZ!J26)</f>
        <v>18.600000000000001</v>
      </c>
      <c r="K22" s="41">
        <f>AVERAGE(MR!K26,DŠ!K26,TL!K26,LG!K26,ZZ!K26)</f>
        <v>8.6</v>
      </c>
      <c r="L22" s="42">
        <f>SUM(F22:K22)</f>
        <v>85.8</v>
      </c>
      <c r="M22" s="43">
        <v>9200000</v>
      </c>
      <c r="N22" s="44" t="s">
        <v>52</v>
      </c>
      <c r="O22" s="44" t="s">
        <v>53</v>
      </c>
      <c r="P22" s="44" t="s">
        <v>52</v>
      </c>
      <c r="Q22" s="44" t="s">
        <v>52</v>
      </c>
      <c r="R22" s="45">
        <v>0.52</v>
      </c>
      <c r="S22" s="45">
        <v>0.9</v>
      </c>
      <c r="T22" s="46">
        <v>47046</v>
      </c>
      <c r="U22" s="46">
        <v>48760</v>
      </c>
      <c r="V22" s="45">
        <f>M22/(0.8*D22)</f>
        <v>0.14241342508324437</v>
      </c>
    </row>
    <row r="23" spans="1:22" ht="12.75" customHeight="1">
      <c r="A23" s="47" t="s">
        <v>54</v>
      </c>
      <c r="B23" s="51" t="s">
        <v>55</v>
      </c>
      <c r="C23" s="51" t="s">
        <v>56</v>
      </c>
      <c r="D23" s="49">
        <v>2890000</v>
      </c>
      <c r="E23" s="49">
        <v>900000</v>
      </c>
      <c r="F23" s="41">
        <f>AVERAGE(MR!F22,DŠ!F22,TL!F22,LG!F22,ZZ!F22)</f>
        <v>24.4</v>
      </c>
      <c r="G23" s="41">
        <f>AVERAGE(MR!G22,DŠ!G22,TL!G22,LG!G22,ZZ!G22)</f>
        <v>16</v>
      </c>
      <c r="H23" s="41">
        <f>AVERAGE(MR!H22,DŠ!H22,TL!H22,LG!H22,ZZ!H22)</f>
        <v>8.4</v>
      </c>
      <c r="I23" s="41">
        <f>AVERAGE(MR!I22,DŠ!I22,TL!I22,LG!I22,ZZ!I22)</f>
        <v>8.6</v>
      </c>
      <c r="J23" s="41">
        <f>AVERAGE(MR!J22,DŠ!J22,TL!J22,LG!J22,ZZ!J22)</f>
        <v>15.2</v>
      </c>
      <c r="K23" s="41">
        <f>AVERAGE(MR!K22,DŠ!K22,TL!K22,LG!K22,ZZ!K22)</f>
        <v>7.8</v>
      </c>
      <c r="L23" s="42">
        <f>SUM(F23:K23)</f>
        <v>80.399999999999991</v>
      </c>
      <c r="M23" s="49">
        <v>900000</v>
      </c>
      <c r="N23" s="44" t="s">
        <v>57</v>
      </c>
      <c r="O23" s="44" t="s">
        <v>57</v>
      </c>
      <c r="P23" s="44" t="s">
        <v>52</v>
      </c>
      <c r="Q23" s="44" t="s">
        <v>52</v>
      </c>
      <c r="R23" s="45">
        <v>0.84</v>
      </c>
      <c r="S23" s="45">
        <v>0.9</v>
      </c>
      <c r="T23" s="46">
        <v>47087</v>
      </c>
      <c r="U23" s="46">
        <v>48760</v>
      </c>
      <c r="V23" s="45">
        <f>M23/(0.8*D23)</f>
        <v>0.38927335640138411</v>
      </c>
    </row>
    <row r="24" spans="1:22" ht="12.75" customHeight="1">
      <c r="A24" s="50" t="s">
        <v>58</v>
      </c>
      <c r="B24" s="50" t="s">
        <v>59</v>
      </c>
      <c r="C24" s="50" t="s">
        <v>60</v>
      </c>
      <c r="D24" s="49">
        <v>4020940</v>
      </c>
      <c r="E24" s="49">
        <v>2400000</v>
      </c>
      <c r="F24" s="41">
        <f>AVERAGE(MR!F27,DŠ!F27,TL!F27,LG!F27,ZZ!F27)</f>
        <v>24.4</v>
      </c>
      <c r="G24" s="41">
        <f>AVERAGE(MR!G27,DŠ!G27,TL!G27,LG!G27,ZZ!G27)</f>
        <v>17</v>
      </c>
      <c r="H24" s="41">
        <f>AVERAGE(MR!H27,DŠ!H27,TL!H27,LG!H27,ZZ!H27)</f>
        <v>6.2</v>
      </c>
      <c r="I24" s="41">
        <f>AVERAGE(MR!I27,DŠ!I27,TL!I27,LG!I27,ZZ!I27)</f>
        <v>7.8</v>
      </c>
      <c r="J24" s="41">
        <f>AVERAGE(MR!J27,DŠ!J27,TL!J27,LG!J27,ZZ!J27)</f>
        <v>15.4</v>
      </c>
      <c r="K24" s="41">
        <f>AVERAGE(MR!K27,DŠ!K27,TL!K27,LG!K27,ZZ!K27)</f>
        <v>7.8</v>
      </c>
      <c r="L24" s="42">
        <f>SUM(F24:K24)</f>
        <v>78.599999999999994</v>
      </c>
      <c r="M24" s="43">
        <v>2313000</v>
      </c>
      <c r="N24" s="44" t="s">
        <v>57</v>
      </c>
      <c r="O24" s="44" t="s">
        <v>57</v>
      </c>
      <c r="P24" s="44" t="s">
        <v>52</v>
      </c>
      <c r="Q24" s="44" t="s">
        <v>52</v>
      </c>
      <c r="R24" s="45">
        <v>0.67</v>
      </c>
      <c r="S24" s="45">
        <v>0.9</v>
      </c>
      <c r="T24" s="46">
        <v>46599</v>
      </c>
      <c r="U24" s="46">
        <v>48760</v>
      </c>
      <c r="V24" s="45">
        <f>M24/(0.8*D24)</f>
        <v>0.71904828224246076</v>
      </c>
    </row>
    <row r="25" spans="1:22" ht="12.75" customHeight="1">
      <c r="A25" s="50" t="s">
        <v>61</v>
      </c>
      <c r="B25" s="50" t="s">
        <v>62</v>
      </c>
      <c r="C25" s="50" t="s">
        <v>63</v>
      </c>
      <c r="D25" s="49">
        <v>79376500</v>
      </c>
      <c r="E25" s="49">
        <v>19500000</v>
      </c>
      <c r="F25" s="41">
        <f>AVERAGE(MR!F30,DŠ!F30,TL!F30,LG!F30,ZZ!F30)</f>
        <v>24.4</v>
      </c>
      <c r="G25" s="41">
        <f>AVERAGE(MR!G30,DŠ!G30,TL!G30,LG!G30,ZZ!G30)</f>
        <v>15.8</v>
      </c>
      <c r="H25" s="41">
        <f>AVERAGE(MR!H30,DŠ!H30,TL!H30,LG!H30,ZZ!H30)</f>
        <v>8.6</v>
      </c>
      <c r="I25" s="41">
        <f>AVERAGE(MR!I30,DŠ!I30,TL!I30,LG!I30,ZZ!I30)</f>
        <v>8</v>
      </c>
      <c r="J25" s="41">
        <f>AVERAGE(MR!J30,DŠ!J30,TL!J30,LG!J30,ZZ!J30)</f>
        <v>13.2</v>
      </c>
      <c r="K25" s="41">
        <f>AVERAGE(MR!K30,DŠ!K30,TL!K30,LG!K30,ZZ!K30)</f>
        <v>7.6</v>
      </c>
      <c r="L25" s="42">
        <f>SUM(F25:K25)</f>
        <v>77.599999999999994</v>
      </c>
      <c r="M25" s="43">
        <v>17550000</v>
      </c>
      <c r="N25" s="44" t="s">
        <v>57</v>
      </c>
      <c r="O25" s="44" t="s">
        <v>57</v>
      </c>
      <c r="P25" s="44" t="s">
        <v>52</v>
      </c>
      <c r="Q25" s="44" t="s">
        <v>52</v>
      </c>
      <c r="R25" s="45">
        <v>0.74</v>
      </c>
      <c r="S25" s="45">
        <v>0.9</v>
      </c>
      <c r="T25" s="46">
        <v>47848</v>
      </c>
      <c r="U25" s="46">
        <v>48760</v>
      </c>
      <c r="V25" s="45">
        <f>M25/(0.8*D25)</f>
        <v>0.27637272996415818</v>
      </c>
    </row>
    <row r="26" spans="1:22" ht="12.75" customHeight="1">
      <c r="A26" s="50" t="s">
        <v>64</v>
      </c>
      <c r="B26" s="50" t="s">
        <v>62</v>
      </c>
      <c r="C26" s="50" t="s">
        <v>65</v>
      </c>
      <c r="D26" s="49">
        <v>9137250</v>
      </c>
      <c r="E26" s="49">
        <v>3400000</v>
      </c>
      <c r="F26" s="41">
        <f>AVERAGE(MR!F24,DŠ!F24,TL!F24,LG!F24,ZZ!F24)</f>
        <v>22.2</v>
      </c>
      <c r="G26" s="41">
        <f>AVERAGE(MR!G24,DŠ!G24,TL!G24,LG!G24,ZZ!G24)</f>
        <v>15.6</v>
      </c>
      <c r="H26" s="41">
        <f>AVERAGE(MR!H24,DŠ!H24,TL!H24,LG!H24,ZZ!H24)</f>
        <v>9.4</v>
      </c>
      <c r="I26" s="41">
        <f>AVERAGE(MR!I24,DŠ!I24,TL!I24,LG!I24,ZZ!I24)</f>
        <v>8.8000000000000007</v>
      </c>
      <c r="J26" s="41">
        <f>AVERAGE(MR!J24,DŠ!J24,TL!J24,LG!J24,ZZ!J24)</f>
        <v>12.4</v>
      </c>
      <c r="K26" s="41">
        <f>AVERAGE(MR!K24,DŠ!K24,TL!K24,LG!K24,ZZ!K24)</f>
        <v>7.6</v>
      </c>
      <c r="L26" s="42">
        <f>SUM(F26:K26)</f>
        <v>76</v>
      </c>
      <c r="M26" s="43">
        <v>3060000</v>
      </c>
      <c r="N26" s="44" t="s">
        <v>57</v>
      </c>
      <c r="O26" s="44" t="s">
        <v>57</v>
      </c>
      <c r="P26" s="44" t="s">
        <v>52</v>
      </c>
      <c r="Q26" s="44" t="s">
        <v>52</v>
      </c>
      <c r="R26" s="45">
        <v>0.81</v>
      </c>
      <c r="S26" s="45">
        <v>0.9</v>
      </c>
      <c r="T26" s="46">
        <v>47391</v>
      </c>
      <c r="U26" s="46">
        <v>48760</v>
      </c>
      <c r="V26" s="45">
        <f>M26/(0.8*D26)</f>
        <v>0.41861610440778135</v>
      </c>
    </row>
    <row r="27" spans="1:22" ht="12.6" customHeight="1">
      <c r="A27" s="50" t="s">
        <v>66</v>
      </c>
      <c r="B27" s="50" t="s">
        <v>67</v>
      </c>
      <c r="C27" s="50" t="s">
        <v>68</v>
      </c>
      <c r="D27" s="49">
        <v>4859780</v>
      </c>
      <c r="E27" s="49">
        <v>1800000</v>
      </c>
      <c r="F27" s="41">
        <f>AVERAGE(MR!F32,DŠ!F32,TL!F32,LG!F32,ZZ!F32)</f>
        <v>23.2</v>
      </c>
      <c r="G27" s="41">
        <f>AVERAGE(MR!G32,DŠ!G32,TL!G32,LG!G32,ZZ!G32)</f>
        <v>14</v>
      </c>
      <c r="H27" s="41">
        <f>AVERAGE(MR!H32,DŠ!H32,TL!H32,LG!H32,ZZ!H32)</f>
        <v>7.6</v>
      </c>
      <c r="I27" s="41">
        <f>AVERAGE(MR!I32,DŠ!I32,TL!I32,LG!I32,ZZ!I32)</f>
        <v>8</v>
      </c>
      <c r="J27" s="41">
        <f>AVERAGE(MR!J32,DŠ!J32,TL!J32,LG!J32,ZZ!J32)</f>
        <v>14.8</v>
      </c>
      <c r="K27" s="41">
        <f>AVERAGE(MR!K32,DŠ!K32,TL!K32,LG!K32,ZZ!K32)</f>
        <v>7.8</v>
      </c>
      <c r="L27" s="42">
        <f>SUM(F27:K27)</f>
        <v>75.400000000000006</v>
      </c>
      <c r="M27" s="43">
        <v>1750000</v>
      </c>
      <c r="N27" s="44" t="s">
        <v>57</v>
      </c>
      <c r="O27" s="44" t="s">
        <v>57</v>
      </c>
      <c r="P27" s="44" t="s">
        <v>52</v>
      </c>
      <c r="Q27" s="44" t="s">
        <v>52</v>
      </c>
      <c r="R27" s="45">
        <v>0.76</v>
      </c>
      <c r="S27" s="45">
        <v>0.9</v>
      </c>
      <c r="T27" s="46">
        <v>47270</v>
      </c>
      <c r="U27" s="46">
        <v>48760</v>
      </c>
      <c r="V27" s="45">
        <f>M27/(0.8*D27)</f>
        <v>0.45012325660832381</v>
      </c>
    </row>
    <row r="28" spans="1:22" ht="12.75" customHeight="1">
      <c r="A28" s="50" t="s">
        <v>69</v>
      </c>
      <c r="B28" s="50" t="s">
        <v>70</v>
      </c>
      <c r="C28" s="50" t="s">
        <v>71</v>
      </c>
      <c r="D28" s="49">
        <v>4426290</v>
      </c>
      <c r="E28" s="49">
        <v>1600000</v>
      </c>
      <c r="F28" s="41">
        <f>AVERAGE(MR!F23,DŠ!F23,TL!F23,LG!F23,ZZ!F23)</f>
        <v>18.600000000000001</v>
      </c>
      <c r="G28" s="41">
        <f>AVERAGE(MR!G23,DŠ!G23,TL!G23,LG!G23,ZZ!G23)</f>
        <v>14.4</v>
      </c>
      <c r="H28" s="41">
        <f>AVERAGE(MR!H23,DŠ!H23,TL!H23,LG!H23,ZZ!H23)</f>
        <v>8.6</v>
      </c>
      <c r="I28" s="41">
        <f>AVERAGE(MR!I23,DŠ!I23,TL!I23,LG!I23,ZZ!I23)</f>
        <v>8.1999999999999993</v>
      </c>
      <c r="J28" s="41">
        <f>AVERAGE(MR!J23,DŠ!J23,TL!J23,LG!J23,ZZ!J23)</f>
        <v>15.6</v>
      </c>
      <c r="K28" s="41">
        <f>AVERAGE(MR!K23,DŠ!K23,TL!K23,LG!K23,ZZ!K23)</f>
        <v>8.4</v>
      </c>
      <c r="L28" s="42">
        <f>SUM(F28:K28)</f>
        <v>73.8</v>
      </c>
      <c r="M28" s="43">
        <v>1480000</v>
      </c>
      <c r="N28" s="44" t="s">
        <v>57</v>
      </c>
      <c r="O28" s="44" t="s">
        <v>57</v>
      </c>
      <c r="P28" s="44" t="s">
        <v>52</v>
      </c>
      <c r="Q28" s="44" t="s">
        <v>52</v>
      </c>
      <c r="R28" s="45">
        <v>0.87</v>
      </c>
      <c r="S28" s="45">
        <v>0.9</v>
      </c>
      <c r="T28" s="46">
        <v>46752</v>
      </c>
      <c r="U28" s="46">
        <v>48760</v>
      </c>
      <c r="V28" s="45">
        <f>M28/(0.8*D28)</f>
        <v>0.41795725088053426</v>
      </c>
    </row>
    <row r="29" spans="1:22" ht="12.75" customHeight="1">
      <c r="A29" s="50" t="s">
        <v>72</v>
      </c>
      <c r="B29" s="50" t="s">
        <v>73</v>
      </c>
      <c r="C29" s="50" t="s">
        <v>74</v>
      </c>
      <c r="D29" s="49">
        <v>3479000</v>
      </c>
      <c r="E29" s="49">
        <v>2500000</v>
      </c>
      <c r="F29" s="41">
        <f>AVERAGE(MR!F31,DŠ!F31,TL!F31,LG!F31,ZZ!F31)</f>
        <v>24.6</v>
      </c>
      <c r="G29" s="41">
        <f>AVERAGE(MR!G31,DŠ!G31,TL!G31,LG!G31,ZZ!G31)</f>
        <v>13.8</v>
      </c>
      <c r="H29" s="41">
        <f>AVERAGE(MR!H31,DŠ!H31,TL!H31,LG!H31,ZZ!H31)</f>
        <v>5.4</v>
      </c>
      <c r="I29" s="41">
        <f>AVERAGE(MR!I31,DŠ!I31,TL!I31,LG!I31,ZZ!I31)</f>
        <v>8.4</v>
      </c>
      <c r="J29" s="41">
        <f>AVERAGE(MR!J31,DŠ!J31,TL!J31,LG!J31,ZZ!J31)</f>
        <v>10.199999999999999</v>
      </c>
      <c r="K29" s="41">
        <f>AVERAGE(MR!K31,DŠ!K31,TL!K31,LG!K31,ZZ!K31)</f>
        <v>7.6</v>
      </c>
      <c r="L29" s="42">
        <f>SUM(F29:K29)</f>
        <v>70</v>
      </c>
      <c r="M29" s="43">
        <v>2250000</v>
      </c>
      <c r="N29" s="44" t="s">
        <v>57</v>
      </c>
      <c r="O29" s="44" t="s">
        <v>57</v>
      </c>
      <c r="P29" s="44" t="s">
        <v>52</v>
      </c>
      <c r="Q29" s="44" t="s">
        <v>52</v>
      </c>
      <c r="R29" s="45">
        <v>0.89</v>
      </c>
      <c r="S29" s="45">
        <v>0.9</v>
      </c>
      <c r="T29" s="46">
        <v>47118</v>
      </c>
      <c r="U29" s="46">
        <v>48760</v>
      </c>
      <c r="V29" s="45">
        <f>M29/(0.8*D29)</f>
        <v>0.80842196033342917</v>
      </c>
    </row>
    <row r="30" spans="1:22" ht="12.75" customHeight="1">
      <c r="A30" s="50" t="s">
        <v>75</v>
      </c>
      <c r="B30" s="50" t="s">
        <v>76</v>
      </c>
      <c r="C30" s="50" t="s">
        <v>77</v>
      </c>
      <c r="D30" s="49">
        <v>12594080</v>
      </c>
      <c r="E30" s="49">
        <v>7500000</v>
      </c>
      <c r="F30" s="41">
        <f>AVERAGE(MR!F25,DŠ!F25,TL!F25,LG!F25,ZZ!F25)</f>
        <v>19.8</v>
      </c>
      <c r="G30" s="41">
        <f>AVERAGE(MR!G25,DŠ!G25,TL!G25,LG!G25,ZZ!G25)</f>
        <v>14.6</v>
      </c>
      <c r="H30" s="41">
        <f>AVERAGE(MR!H25,DŠ!H25,TL!H25,LG!H25,ZZ!H25)</f>
        <v>6.4</v>
      </c>
      <c r="I30" s="41">
        <f>AVERAGE(MR!I25,DŠ!I25,TL!I25,LG!I25,ZZ!I25)</f>
        <v>6.4</v>
      </c>
      <c r="J30" s="41">
        <f>AVERAGE(MR!J25,DŠ!J25,TL!J25,LG!J25,ZZ!J25)</f>
        <v>11.8</v>
      </c>
      <c r="K30" s="41">
        <f>AVERAGE(MR!K25,DŠ!K25,TL!K25,LG!K25,ZZ!K25)</f>
        <v>7.6</v>
      </c>
      <c r="L30" s="42">
        <f>SUM(F30:K30)</f>
        <v>66.599999999999994</v>
      </c>
      <c r="M30" s="43"/>
      <c r="N30" s="44" t="s">
        <v>57</v>
      </c>
      <c r="O30" s="44"/>
      <c r="P30" s="44" t="s">
        <v>52</v>
      </c>
      <c r="Q30" s="44"/>
      <c r="R30" s="45">
        <v>0.87</v>
      </c>
      <c r="S30" s="45"/>
      <c r="T30" s="46">
        <v>47557</v>
      </c>
      <c r="U30" s="46"/>
      <c r="V30" s="45">
        <f>M30/(0.8*D30)</f>
        <v>0</v>
      </c>
    </row>
    <row r="31" spans="1:22" ht="12.6" customHeight="1">
      <c r="A31" s="50" t="s">
        <v>78</v>
      </c>
      <c r="B31" s="50" t="s">
        <v>79</v>
      </c>
      <c r="C31" s="50" t="s">
        <v>80</v>
      </c>
      <c r="D31" s="49">
        <v>9370000</v>
      </c>
      <c r="E31" s="49">
        <v>3100000</v>
      </c>
      <c r="F31" s="41">
        <f>AVERAGE(MR!F29,DŠ!F29,TL!F29,LG!F29,ZZ!F29)</f>
        <v>18.2</v>
      </c>
      <c r="G31" s="41">
        <f>AVERAGE(MR!G29,DŠ!G29,TL!G29,LG!G29,ZZ!G29)</f>
        <v>13.8</v>
      </c>
      <c r="H31" s="41">
        <f>AVERAGE(MR!H29,DŠ!H29,TL!H29,LG!H29,ZZ!H29)</f>
        <v>7</v>
      </c>
      <c r="I31" s="41">
        <f>AVERAGE(MR!I29,DŠ!I29,TL!I29,LG!I29,ZZ!I29)</f>
        <v>6.8</v>
      </c>
      <c r="J31" s="41">
        <f>AVERAGE(MR!J29,DŠ!J29,TL!J29,LG!J29,ZZ!J29)</f>
        <v>11</v>
      </c>
      <c r="K31" s="41">
        <f>AVERAGE(MR!K29,DŠ!K29,TL!K29,LG!K29,ZZ!K29)</f>
        <v>7</v>
      </c>
      <c r="L31" s="42">
        <f>SUM(F31:K31)</f>
        <v>63.8</v>
      </c>
      <c r="M31" s="48"/>
      <c r="N31" s="44" t="s">
        <v>57</v>
      </c>
      <c r="O31" s="44"/>
      <c r="P31" s="44" t="s">
        <v>52</v>
      </c>
      <c r="Q31" s="44"/>
      <c r="R31" s="45">
        <v>0.73</v>
      </c>
      <c r="S31" s="45"/>
      <c r="T31" s="46">
        <v>48760</v>
      </c>
      <c r="U31" s="46"/>
      <c r="V31" s="45">
        <f>M31/(0.8*D31)</f>
        <v>0</v>
      </c>
    </row>
    <row r="32" spans="1:22" ht="12.75" customHeight="1">
      <c r="A32" s="50" t="s">
        <v>81</v>
      </c>
      <c r="B32" s="50" t="s">
        <v>82</v>
      </c>
      <c r="C32" s="50" t="s">
        <v>83</v>
      </c>
      <c r="D32" s="49">
        <v>75232580</v>
      </c>
      <c r="E32" s="49">
        <v>15000000</v>
      </c>
      <c r="F32" s="41">
        <f>AVERAGE(MR!F28,DŠ!F28,TL!F28,LG!F28,ZZ!F28)</f>
        <v>13.2</v>
      </c>
      <c r="G32" s="41">
        <f>AVERAGE(MR!G28,DŠ!G28,TL!G28,LG!G28,ZZ!G28)</f>
        <v>8.6</v>
      </c>
      <c r="H32" s="41">
        <f>AVERAGE(MR!H28,DŠ!H28,TL!H28,LG!H28,ZZ!H28)</f>
        <v>4.4000000000000004</v>
      </c>
      <c r="I32" s="41">
        <f>AVERAGE(MR!I28,DŠ!I28,TL!I28,LG!I28,ZZ!I28)</f>
        <v>5.4</v>
      </c>
      <c r="J32" s="41">
        <f>AVERAGE(MR!J28,DŠ!J28,TL!J28,LG!J28,ZZ!J28)</f>
        <v>7.4</v>
      </c>
      <c r="K32" s="41">
        <f>AVERAGE(MR!K28,DŠ!K28,TL!K28,LG!K28,ZZ!K28)</f>
        <v>5.4</v>
      </c>
      <c r="L32" s="42">
        <f>SUM(F32:K32)</f>
        <v>44.399999999999991</v>
      </c>
      <c r="M32" s="43"/>
      <c r="N32" s="44" t="s">
        <v>57</v>
      </c>
      <c r="O32" s="44"/>
      <c r="P32" s="44" t="s">
        <v>52</v>
      </c>
      <c r="Q32" s="44"/>
      <c r="R32" s="45">
        <v>0.76</v>
      </c>
      <c r="S32" s="45"/>
      <c r="T32" s="46">
        <v>48760</v>
      </c>
      <c r="U32" s="46"/>
      <c r="V32" s="45">
        <f>M32/(0.8*D32)</f>
        <v>0</v>
      </c>
    </row>
    <row r="33" spans="4:13" ht="12.75" customHeight="1">
      <c r="D33" s="52">
        <f>SUM(D22:D32)</f>
        <v>286137234</v>
      </c>
      <c r="E33" s="52">
        <f>SUM(E22:E32)</f>
        <v>66900000</v>
      </c>
      <c r="L33" s="53"/>
      <c r="M33" s="52">
        <f>SUM(M22:M32)</f>
        <v>38503000</v>
      </c>
    </row>
    <row r="34" spans="4:13" ht="12.75" customHeight="1">
      <c r="E34" s="54"/>
      <c r="L34" s="2" t="s">
        <v>84</v>
      </c>
      <c r="M34" s="52">
        <f>38503000-M33</f>
        <v>0</v>
      </c>
    </row>
    <row r="69" ht="12"/>
    <row r="70" ht="12"/>
  </sheetData>
  <sortState xmlns:xlrd2="http://schemas.microsoft.com/office/spreadsheetml/2017/richdata2" ref="A22:V32">
    <sortCondition descending="1" ref="L22:L32"/>
  </sortState>
  <mergeCells count="31">
    <mergeCell ref="D16:L16"/>
    <mergeCell ref="F18:K18"/>
    <mergeCell ref="F19:G19"/>
    <mergeCell ref="H19:K19"/>
    <mergeCell ref="M18:M21"/>
    <mergeCell ref="L18:L21"/>
    <mergeCell ref="D3:M3"/>
    <mergeCell ref="D4:M4"/>
    <mergeCell ref="D5:M5"/>
    <mergeCell ref="D6:M6"/>
    <mergeCell ref="D10:M10"/>
    <mergeCell ref="A7:C7"/>
    <mergeCell ref="D13:M13"/>
    <mergeCell ref="D15:M15"/>
    <mergeCell ref="D11:M11"/>
    <mergeCell ref="D12:M12"/>
    <mergeCell ref="D14:L14"/>
    <mergeCell ref="N18:N21"/>
    <mergeCell ref="O18:O21"/>
    <mergeCell ref="P18:P21"/>
    <mergeCell ref="Q18:Q21"/>
    <mergeCell ref="A18:A21"/>
    <mergeCell ref="B18:B21"/>
    <mergeCell ref="C18:C21"/>
    <mergeCell ref="D18:D21"/>
    <mergeCell ref="E18:E21"/>
    <mergeCell ref="R18:R21"/>
    <mergeCell ref="S18:S21"/>
    <mergeCell ref="T18:T21"/>
    <mergeCell ref="U18:U21"/>
    <mergeCell ref="V18:V21"/>
  </mergeCells>
  <dataValidations count="5">
    <dataValidation type="decimal" operator="lessThanOrEqual" allowBlank="1" showInputMessage="1" showErrorMessage="1" error="max. 10" sqref="J1:K12 J17:K19 J33:K34 J71:K1048576" xr:uid="{C3D7A999-7225-DE4D-8ECF-B441796AAF61}">
      <formula1>10</formula1>
    </dataValidation>
    <dataValidation type="decimal" operator="lessThanOrEqual" allowBlank="1" showInputMessage="1" showErrorMessage="1" error="max. 5" sqref="I1:I12 I17:I19 I33:I34 I71:I1048576" xr:uid="{E320E34D-F062-CD48-90BE-A45053B39A97}">
      <formula1>20</formula1>
    </dataValidation>
    <dataValidation type="decimal" operator="lessThanOrEqual" allowBlank="1" showInputMessage="1" showErrorMessage="1" error="max. 15" sqref="H1:H12 H17:H19 H33:H34 H71:H1048576" xr:uid="{B4D2BD1B-1FEC-8345-836E-08EAD331E3AA}">
      <formula1>10</formula1>
    </dataValidation>
    <dataValidation type="decimal" operator="lessThanOrEqual" allowBlank="1" showInputMessage="1" showErrorMessage="1" error="max. 15" sqref="G1:G12 G17:G19 G33:G34 G71:G1048576" xr:uid="{55217F89-B4AC-5C4E-8B7C-8E911E1D8A48}">
      <formula1>20</formula1>
    </dataValidation>
    <dataValidation type="decimal" operator="lessThanOrEqual" allowBlank="1" showInputMessage="1" showErrorMessage="1" error="max. 40" sqref="F1:F12 F17:F19 F33:F34 F71:F1048576" xr:uid="{AA9DD2E1-04EF-C84C-9D31-F1FAC1720D21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393C-E801-4FAF-BB9B-667CDD7A78B3}">
  <dimension ref="A1:S70"/>
  <sheetViews>
    <sheetView topLeftCell="C17" workbookViewId="0">
      <selection activeCell="F22" sqref="F22"/>
    </sheetView>
  </sheetViews>
  <sheetFormatPr defaultColWidth="9.140625" defaultRowHeight="12.75" customHeight="1"/>
  <cols>
    <col min="1" max="1" width="11.42578125" style="2" customWidth="1"/>
    <col min="2" max="2" width="30" style="2" bestFit="1" customWidth="1"/>
    <col min="3" max="3" width="40.7109375" style="2" customWidth="1"/>
    <col min="4" max="4" width="15.42578125" style="2" customWidth="1"/>
    <col min="5" max="5" width="22.140625" style="2" customWidth="1"/>
    <col min="6" max="7" width="9.42578125" style="2" customWidth="1"/>
    <col min="8" max="8" width="9.7109375" style="2" customWidth="1"/>
    <col min="9" max="11" width="9.42578125" style="2" customWidth="1"/>
    <col min="12" max="12" width="12" style="2" customWidth="1"/>
    <col min="13" max="16384" width="9.140625" style="2"/>
  </cols>
  <sheetData>
    <row r="1" spans="1:12" ht="38.25" customHeight="1">
      <c r="A1" s="1" t="s">
        <v>0</v>
      </c>
    </row>
    <row r="2" spans="1:12" ht="15" customHeight="1">
      <c r="A2" s="7" t="s">
        <v>1</v>
      </c>
      <c r="D2" s="3" t="s">
        <v>2</v>
      </c>
    </row>
    <row r="3" spans="1:12" ht="15" customHeight="1">
      <c r="A3" s="7" t="s">
        <v>3</v>
      </c>
      <c r="D3" s="36" t="s">
        <v>4</v>
      </c>
      <c r="E3" s="36"/>
      <c r="F3" s="36"/>
      <c r="G3" s="36"/>
      <c r="H3" s="36"/>
      <c r="I3" s="36"/>
      <c r="J3" s="36"/>
      <c r="K3" s="36"/>
      <c r="L3" s="36"/>
    </row>
    <row r="4" spans="1:12" ht="15" customHeight="1">
      <c r="A4" s="25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>
      <c r="A5" s="7" t="s">
        <v>7</v>
      </c>
      <c r="D5" s="37" t="s">
        <v>8</v>
      </c>
      <c r="E5" s="37"/>
      <c r="F5" s="37"/>
      <c r="G5" s="37"/>
      <c r="H5" s="37"/>
      <c r="I5" s="37"/>
      <c r="J5" s="37"/>
      <c r="K5" s="37"/>
      <c r="L5" s="37"/>
    </row>
    <row r="6" spans="1:12" ht="15" customHeight="1">
      <c r="A6" s="24" t="s">
        <v>9</v>
      </c>
      <c r="B6" s="16"/>
      <c r="D6" s="55" t="s">
        <v>10</v>
      </c>
      <c r="E6" s="55"/>
      <c r="F6" s="55"/>
      <c r="G6" s="55"/>
      <c r="H6" s="55"/>
      <c r="I6" s="55"/>
      <c r="J6" s="55"/>
      <c r="K6" s="55"/>
      <c r="L6" s="55"/>
    </row>
    <row r="7" spans="1:12" ht="15" customHeight="1">
      <c r="A7" s="33" t="s">
        <v>85</v>
      </c>
      <c r="B7" s="33"/>
      <c r="C7" s="33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>
      <c r="A8" s="3" t="s">
        <v>12</v>
      </c>
      <c r="B8" s="10"/>
      <c r="C8" s="10"/>
    </row>
    <row r="9" spans="1:12" ht="15" customHeight="1">
      <c r="D9" s="3" t="s">
        <v>13</v>
      </c>
      <c r="E9" s="9"/>
      <c r="F9" s="9"/>
      <c r="G9" s="9"/>
      <c r="H9" s="9"/>
      <c r="I9" s="9"/>
      <c r="J9" s="9"/>
      <c r="K9" s="9"/>
      <c r="L9" s="9"/>
    </row>
    <row r="10" spans="1:12" ht="35.1" customHeight="1">
      <c r="D10" s="34" t="s">
        <v>14</v>
      </c>
      <c r="E10" s="34"/>
      <c r="F10" s="34"/>
      <c r="G10" s="34"/>
      <c r="H10" s="34"/>
      <c r="I10" s="34"/>
      <c r="J10" s="34"/>
      <c r="K10" s="34"/>
      <c r="L10" s="34"/>
    </row>
    <row r="11" spans="1:12" ht="56.1" customHeight="1">
      <c r="D11" s="34" t="s">
        <v>15</v>
      </c>
      <c r="E11" s="34"/>
      <c r="F11" s="34"/>
      <c r="G11" s="34"/>
      <c r="H11" s="34"/>
      <c r="I11" s="34"/>
      <c r="J11" s="34"/>
      <c r="K11" s="34"/>
      <c r="L11" s="34"/>
    </row>
    <row r="12" spans="1:12" ht="101.1" customHeight="1">
      <c r="D12" s="34" t="s">
        <v>16</v>
      </c>
      <c r="E12" s="34"/>
      <c r="F12" s="34"/>
      <c r="G12" s="34"/>
      <c r="H12" s="34"/>
      <c r="I12" s="34"/>
      <c r="J12" s="34"/>
      <c r="K12" s="34"/>
      <c r="L12" s="34"/>
    </row>
    <row r="13" spans="1:12" ht="33" customHeight="1">
      <c r="D13" s="34" t="s">
        <v>17</v>
      </c>
      <c r="E13" s="35"/>
      <c r="F13" s="35"/>
      <c r="G13" s="35"/>
      <c r="H13" s="35"/>
      <c r="I13" s="35"/>
      <c r="J13" s="35"/>
      <c r="K13" s="35"/>
      <c r="L13" s="35"/>
    </row>
    <row r="14" spans="1:12" ht="44.1" customHeight="1">
      <c r="D14" s="34" t="s">
        <v>18</v>
      </c>
      <c r="E14" s="34"/>
      <c r="F14" s="34"/>
      <c r="G14" s="34"/>
      <c r="H14" s="34"/>
      <c r="I14" s="34"/>
      <c r="J14" s="34"/>
      <c r="K14" s="34"/>
      <c r="L14" s="34"/>
    </row>
    <row r="15" spans="1:12" ht="57.95" customHeight="1">
      <c r="D15" s="34" t="s">
        <v>19</v>
      </c>
      <c r="E15" s="35"/>
      <c r="F15" s="35"/>
      <c r="G15" s="35"/>
      <c r="H15" s="35"/>
      <c r="I15" s="35"/>
      <c r="J15" s="35"/>
      <c r="K15" s="35"/>
      <c r="L15" s="35"/>
    </row>
    <row r="16" spans="1:12" ht="29.1" customHeight="1">
      <c r="D16" s="34" t="s">
        <v>20</v>
      </c>
      <c r="E16" s="34"/>
      <c r="F16" s="34"/>
      <c r="G16" s="34"/>
      <c r="H16" s="34"/>
      <c r="I16" s="34"/>
      <c r="J16" s="34"/>
      <c r="K16" s="34"/>
      <c r="L16" s="34"/>
    </row>
    <row r="17" spans="1:19" ht="15" customHeight="1">
      <c r="A17" s="3"/>
      <c r="G17" s="3"/>
      <c r="H17" s="3"/>
      <c r="I17" s="3"/>
    </row>
    <row r="18" spans="1:19" ht="15" customHeight="1">
      <c r="A18" s="30" t="s">
        <v>21</v>
      </c>
      <c r="B18" s="30" t="s">
        <v>22</v>
      </c>
      <c r="C18" s="30" t="s">
        <v>23</v>
      </c>
      <c r="D18" s="30" t="s">
        <v>24</v>
      </c>
      <c r="E18" s="31" t="s">
        <v>25</v>
      </c>
      <c r="F18" s="38" t="s">
        <v>26</v>
      </c>
      <c r="G18" s="38"/>
      <c r="H18" s="38"/>
      <c r="I18" s="38"/>
      <c r="J18" s="38"/>
      <c r="K18" s="38"/>
      <c r="L18" s="40" t="s">
        <v>27</v>
      </c>
    </row>
    <row r="19" spans="1:19" ht="14.45" customHeight="1">
      <c r="A19" s="30"/>
      <c r="B19" s="30"/>
      <c r="C19" s="30"/>
      <c r="D19" s="30"/>
      <c r="E19" s="31"/>
      <c r="F19" s="39" t="s">
        <v>38</v>
      </c>
      <c r="G19" s="39"/>
      <c r="H19" s="39" t="s">
        <v>39</v>
      </c>
      <c r="I19" s="39"/>
      <c r="J19" s="39"/>
      <c r="K19" s="39"/>
      <c r="L19" s="40"/>
    </row>
    <row r="20" spans="1:19" ht="78" customHeight="1">
      <c r="A20" s="30"/>
      <c r="B20" s="30"/>
      <c r="C20" s="30"/>
      <c r="D20" s="30"/>
      <c r="E20" s="31"/>
      <c r="F20" s="23" t="s">
        <v>40</v>
      </c>
      <c r="G20" s="23" t="s">
        <v>41</v>
      </c>
      <c r="H20" s="23" t="s">
        <v>42</v>
      </c>
      <c r="I20" s="23" t="s">
        <v>43</v>
      </c>
      <c r="J20" s="22" t="s">
        <v>44</v>
      </c>
      <c r="K20" s="23" t="s">
        <v>45</v>
      </c>
      <c r="L20" s="40"/>
      <c r="S20" s="17"/>
    </row>
    <row r="21" spans="1:19" ht="30.95" customHeight="1">
      <c r="A21" s="30"/>
      <c r="B21" s="30"/>
      <c r="C21" s="30"/>
      <c r="D21" s="30"/>
      <c r="E21" s="31"/>
      <c r="F21" s="22" t="s">
        <v>46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48</v>
      </c>
      <c r="L21" s="40"/>
    </row>
    <row r="22" spans="1:19" ht="14.45">
      <c r="A22" s="14" t="s">
        <v>54</v>
      </c>
      <c r="B22" s="15" t="s">
        <v>55</v>
      </c>
      <c r="C22" s="15" t="s">
        <v>56</v>
      </c>
      <c r="D22" s="18">
        <v>2890000</v>
      </c>
      <c r="E22" s="18">
        <v>900000</v>
      </c>
      <c r="F22" s="19">
        <v>25</v>
      </c>
      <c r="G22" s="19">
        <v>17</v>
      </c>
      <c r="H22" s="19">
        <v>10</v>
      </c>
      <c r="I22" s="19">
        <v>10</v>
      </c>
      <c r="J22" s="19">
        <v>15</v>
      </c>
      <c r="K22" s="19">
        <v>6</v>
      </c>
      <c r="L22" s="20">
        <f t="shared" ref="L22:L31" si="0">SUM(F22:K22)</f>
        <v>83</v>
      </c>
    </row>
    <row r="23" spans="1:19" ht="12.75" customHeight="1">
      <c r="A23" s="21" t="s">
        <v>69</v>
      </c>
      <c r="B23" s="21" t="s">
        <v>70</v>
      </c>
      <c r="C23" s="26" t="s">
        <v>71</v>
      </c>
      <c r="D23" s="18">
        <v>4426290</v>
      </c>
      <c r="E23" s="18">
        <v>1600000</v>
      </c>
      <c r="F23" s="19">
        <v>16</v>
      </c>
      <c r="G23" s="19">
        <v>14</v>
      </c>
      <c r="H23" s="19">
        <v>10</v>
      </c>
      <c r="I23" s="19">
        <v>10</v>
      </c>
      <c r="J23" s="19">
        <v>17</v>
      </c>
      <c r="K23" s="19">
        <v>10</v>
      </c>
      <c r="L23" s="20">
        <f t="shared" si="0"/>
        <v>77</v>
      </c>
    </row>
    <row r="24" spans="1:19" ht="12.75" customHeight="1">
      <c r="A24" s="21" t="s">
        <v>64</v>
      </c>
      <c r="B24" s="21" t="s">
        <v>62</v>
      </c>
      <c r="C24" s="26" t="s">
        <v>65</v>
      </c>
      <c r="D24" s="18">
        <v>9137250</v>
      </c>
      <c r="E24" s="18">
        <v>3400000</v>
      </c>
      <c r="F24" s="19">
        <v>26</v>
      </c>
      <c r="G24" s="19">
        <v>20</v>
      </c>
      <c r="H24" s="19">
        <v>10</v>
      </c>
      <c r="I24" s="19">
        <v>10</v>
      </c>
      <c r="J24" s="19">
        <v>14</v>
      </c>
      <c r="K24" s="19">
        <v>8</v>
      </c>
      <c r="L24" s="20">
        <f t="shared" si="0"/>
        <v>88</v>
      </c>
    </row>
    <row r="25" spans="1:19" ht="12.75" customHeight="1">
      <c r="A25" s="21" t="s">
        <v>75</v>
      </c>
      <c r="B25" s="21" t="s">
        <v>76</v>
      </c>
      <c r="C25" s="26" t="s">
        <v>77</v>
      </c>
      <c r="D25" s="18">
        <v>12594080</v>
      </c>
      <c r="E25" s="18">
        <v>7500000</v>
      </c>
      <c r="F25" s="19">
        <v>19</v>
      </c>
      <c r="G25" s="19">
        <v>16</v>
      </c>
      <c r="H25" s="19">
        <v>6</v>
      </c>
      <c r="I25" s="19">
        <v>7</v>
      </c>
      <c r="J25" s="19">
        <v>14</v>
      </c>
      <c r="K25" s="19">
        <v>8</v>
      </c>
      <c r="L25" s="20">
        <f t="shared" si="0"/>
        <v>70</v>
      </c>
    </row>
    <row r="26" spans="1:19" ht="12.6" customHeight="1">
      <c r="A26" s="21" t="s">
        <v>49</v>
      </c>
      <c r="B26" s="21" t="s">
        <v>50</v>
      </c>
      <c r="C26" s="26" t="s">
        <v>51</v>
      </c>
      <c r="D26" s="18">
        <v>80750814</v>
      </c>
      <c r="E26" s="18">
        <v>9200000</v>
      </c>
      <c r="F26" s="19">
        <v>25</v>
      </c>
      <c r="G26" s="19">
        <v>18</v>
      </c>
      <c r="H26" s="19">
        <v>8</v>
      </c>
      <c r="I26" s="19">
        <v>10</v>
      </c>
      <c r="J26" s="19">
        <v>20</v>
      </c>
      <c r="K26" s="19">
        <v>9</v>
      </c>
      <c r="L26" s="20">
        <f>SUM(F26:K26)</f>
        <v>90</v>
      </c>
    </row>
    <row r="27" spans="1:19" ht="12.75" customHeight="1">
      <c r="A27" s="21" t="s">
        <v>58</v>
      </c>
      <c r="B27" s="21" t="s">
        <v>59</v>
      </c>
      <c r="C27" s="26" t="s">
        <v>60</v>
      </c>
      <c r="D27" s="18">
        <v>4020940</v>
      </c>
      <c r="E27" s="18">
        <v>2400000</v>
      </c>
      <c r="F27" s="19">
        <v>24</v>
      </c>
      <c r="G27" s="19">
        <v>14</v>
      </c>
      <c r="H27" s="19">
        <v>6</v>
      </c>
      <c r="I27" s="19">
        <v>7</v>
      </c>
      <c r="J27" s="19">
        <v>15</v>
      </c>
      <c r="K27" s="19">
        <v>7</v>
      </c>
      <c r="L27" s="20">
        <f t="shared" si="0"/>
        <v>73</v>
      </c>
    </row>
    <row r="28" spans="1:19" ht="12.75" customHeight="1">
      <c r="A28" s="21" t="s">
        <v>81</v>
      </c>
      <c r="B28" s="21" t="s">
        <v>82</v>
      </c>
      <c r="C28" s="26" t="s">
        <v>83</v>
      </c>
      <c r="D28" s="18">
        <v>75232580</v>
      </c>
      <c r="E28" s="18">
        <v>15000000</v>
      </c>
      <c r="F28" s="19">
        <v>13</v>
      </c>
      <c r="G28" s="19">
        <v>8</v>
      </c>
      <c r="H28" s="19">
        <v>4</v>
      </c>
      <c r="I28" s="19">
        <v>5</v>
      </c>
      <c r="J28" s="19">
        <v>10</v>
      </c>
      <c r="K28" s="19">
        <v>2</v>
      </c>
      <c r="L28" s="20">
        <f t="shared" si="0"/>
        <v>42</v>
      </c>
    </row>
    <row r="29" spans="1:19" ht="12.75" customHeight="1">
      <c r="A29" s="21" t="s">
        <v>78</v>
      </c>
      <c r="B29" s="21" t="s">
        <v>79</v>
      </c>
      <c r="C29" s="26" t="s">
        <v>80</v>
      </c>
      <c r="D29" s="18">
        <v>9370000</v>
      </c>
      <c r="E29" s="18">
        <v>3100000</v>
      </c>
      <c r="F29" s="19">
        <v>17</v>
      </c>
      <c r="G29" s="19">
        <v>15</v>
      </c>
      <c r="H29" s="19">
        <v>8</v>
      </c>
      <c r="I29" s="19">
        <v>8</v>
      </c>
      <c r="J29" s="19">
        <v>12</v>
      </c>
      <c r="K29" s="19">
        <v>7</v>
      </c>
      <c r="L29" s="20">
        <f>SUM(F29:K29)</f>
        <v>67</v>
      </c>
    </row>
    <row r="30" spans="1:19" ht="12.75" customHeight="1">
      <c r="A30" s="21" t="s">
        <v>61</v>
      </c>
      <c r="B30" s="21" t="s">
        <v>62</v>
      </c>
      <c r="C30" s="26" t="s">
        <v>63</v>
      </c>
      <c r="D30" s="18">
        <v>79376500</v>
      </c>
      <c r="E30" s="18">
        <v>19500000</v>
      </c>
      <c r="F30" s="19">
        <v>23</v>
      </c>
      <c r="G30" s="19">
        <v>10</v>
      </c>
      <c r="H30" s="19">
        <v>10</v>
      </c>
      <c r="I30" s="19">
        <v>8</v>
      </c>
      <c r="J30" s="19">
        <v>15</v>
      </c>
      <c r="K30" s="19">
        <v>7</v>
      </c>
      <c r="L30" s="20">
        <f>SUM(F30:K30)</f>
        <v>73</v>
      </c>
    </row>
    <row r="31" spans="1:19" ht="12.6" customHeight="1">
      <c r="A31" s="21" t="s">
        <v>72</v>
      </c>
      <c r="B31" s="21" t="s">
        <v>73</v>
      </c>
      <c r="C31" s="26" t="s">
        <v>74</v>
      </c>
      <c r="D31" s="18">
        <v>3479000</v>
      </c>
      <c r="E31" s="18">
        <v>2500000</v>
      </c>
      <c r="F31" s="19">
        <v>22</v>
      </c>
      <c r="G31" s="19">
        <v>15</v>
      </c>
      <c r="H31" s="19">
        <v>6</v>
      </c>
      <c r="I31" s="19">
        <v>8</v>
      </c>
      <c r="J31" s="19">
        <v>12</v>
      </c>
      <c r="K31" s="19">
        <v>7</v>
      </c>
      <c r="L31" s="20">
        <f t="shared" si="0"/>
        <v>70</v>
      </c>
    </row>
    <row r="32" spans="1:19" ht="12.75" customHeight="1">
      <c r="A32" s="21" t="s">
        <v>66</v>
      </c>
      <c r="B32" s="21" t="s">
        <v>67</v>
      </c>
      <c r="C32" s="26" t="s">
        <v>68</v>
      </c>
      <c r="D32" s="18">
        <v>4859780</v>
      </c>
      <c r="E32" s="18">
        <v>1800000</v>
      </c>
      <c r="F32" s="19">
        <v>25</v>
      </c>
      <c r="G32" s="19">
        <v>14</v>
      </c>
      <c r="H32" s="19">
        <v>7</v>
      </c>
      <c r="I32" s="19">
        <v>8</v>
      </c>
      <c r="J32" s="19">
        <v>13</v>
      </c>
      <c r="K32" s="19">
        <v>7</v>
      </c>
      <c r="L32" s="20">
        <f>SUM(F32:K32)</f>
        <v>74</v>
      </c>
    </row>
    <row r="33" spans="1:12" ht="12.75" customHeight="1">
      <c r="A33" s="4"/>
      <c r="B33" s="4"/>
      <c r="C33" s="4"/>
      <c r="D33" s="5">
        <f>SUM(D22:D32)</f>
        <v>286137234</v>
      </c>
      <c r="E33" s="5">
        <f>SUM(E22:E32)</f>
        <v>66900000</v>
      </c>
      <c r="F33" s="4"/>
      <c r="G33" s="4"/>
      <c r="H33" s="4"/>
      <c r="I33" s="4"/>
      <c r="J33" s="4"/>
      <c r="K33" s="4"/>
      <c r="L33" s="12"/>
    </row>
    <row r="34" spans="1:12" ht="12.75" customHeight="1">
      <c r="A34" s="4"/>
      <c r="B34" s="4"/>
      <c r="C34" s="4"/>
      <c r="D34" s="4"/>
      <c r="E34" s="6"/>
      <c r="F34" s="4"/>
      <c r="G34" s="4"/>
      <c r="H34" s="4"/>
      <c r="I34" s="4"/>
      <c r="J34" s="4"/>
      <c r="K34" s="4"/>
      <c r="L34" s="4"/>
    </row>
    <row r="69" ht="12"/>
    <row r="70" ht="12"/>
  </sheetData>
  <mergeCells count="21">
    <mergeCell ref="A7:C7"/>
    <mergeCell ref="D10:L10"/>
    <mergeCell ref="D16:L16"/>
    <mergeCell ref="D3:L3"/>
    <mergeCell ref="D4:L4"/>
    <mergeCell ref="D5:L5"/>
    <mergeCell ref="D6:L6"/>
    <mergeCell ref="D11:L11"/>
    <mergeCell ref="D12:L12"/>
    <mergeCell ref="D13:L13"/>
    <mergeCell ref="D14:L14"/>
    <mergeCell ref="D15:L15"/>
    <mergeCell ref="L18:L21"/>
    <mergeCell ref="F19:G19"/>
    <mergeCell ref="H19:K19"/>
    <mergeCell ref="A18:A21"/>
    <mergeCell ref="B18:B21"/>
    <mergeCell ref="C18:C21"/>
    <mergeCell ref="D18:D21"/>
    <mergeCell ref="E18:E21"/>
    <mergeCell ref="F18:K18"/>
  </mergeCells>
  <dataValidations count="6">
    <dataValidation type="decimal" operator="lessThanOrEqual" allowBlank="1" showInputMessage="1" showErrorMessage="1" sqref="F22:K32" xr:uid="{421A6C72-9884-43C4-8D75-85D7B61647CB}">
      <formula1>30</formula1>
    </dataValidation>
    <dataValidation type="decimal" operator="lessThanOrEqual" allowBlank="1" showInputMessage="1" showErrorMessage="1" error="max. 40" sqref="F1:F12 F17:F19 F33:F34 F71:F1048576" xr:uid="{2AEF1646-C177-477F-82BB-7891896D608A}">
      <formula1>30</formula1>
    </dataValidation>
    <dataValidation type="decimal" operator="lessThanOrEqual" allowBlank="1" showInputMessage="1" showErrorMessage="1" error="max. 15" sqref="G1:G12 G17:G19 G33:G34 G71:G1048576" xr:uid="{F976ECD5-26D9-47A6-8A77-2D3440501698}">
      <formula1>20</formula1>
    </dataValidation>
    <dataValidation type="decimal" operator="lessThanOrEqual" allowBlank="1" showInputMessage="1" showErrorMessage="1" error="max. 15" sqref="H1:H12 H17:H19 H33:H34 H71:H1048576" xr:uid="{0C969285-37B6-43F8-9752-E4542938E37E}">
      <formula1>10</formula1>
    </dataValidation>
    <dataValidation type="decimal" operator="lessThanOrEqual" allowBlank="1" showInputMessage="1" showErrorMessage="1" error="max. 5" sqref="I1:I12 I17:I19 I33:I34 I71:I1048576" xr:uid="{AA29F151-4CD2-4C67-810F-060F92CB766B}">
      <formula1>20</formula1>
    </dataValidation>
    <dataValidation type="decimal" operator="lessThanOrEqual" allowBlank="1" showInputMessage="1" showErrorMessage="1" error="max. 10" sqref="J1:K12 J17:K19 J33:K34 J71:K1048576" xr:uid="{2956BAFF-4AE9-4C48-8747-EF06F48130A6}">
      <formula1>10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E13A6-A3DD-4B7B-8A09-047AF6D91C92}">
  <dimension ref="A1:S70"/>
  <sheetViews>
    <sheetView topLeftCell="C18" workbookViewId="0">
      <selection activeCell="I34" sqref="I34"/>
    </sheetView>
  </sheetViews>
  <sheetFormatPr defaultColWidth="9.140625" defaultRowHeight="12.75" customHeight="1"/>
  <cols>
    <col min="1" max="1" width="11.42578125" style="2" customWidth="1"/>
    <col min="2" max="2" width="30" style="2" bestFit="1" customWidth="1"/>
    <col min="3" max="3" width="40.7109375" style="2" customWidth="1"/>
    <col min="4" max="4" width="15.42578125" style="2" customWidth="1"/>
    <col min="5" max="5" width="22.140625" style="2" customWidth="1"/>
    <col min="6" max="7" width="9.42578125" style="2" customWidth="1"/>
    <col min="8" max="8" width="9.7109375" style="2" customWidth="1"/>
    <col min="9" max="11" width="9.42578125" style="2" customWidth="1"/>
    <col min="12" max="12" width="9.85546875" style="2" customWidth="1"/>
    <col min="13" max="16384" width="9.140625" style="2"/>
  </cols>
  <sheetData>
    <row r="1" spans="1:12" ht="38.25" customHeight="1">
      <c r="A1" s="1" t="s">
        <v>0</v>
      </c>
    </row>
    <row r="2" spans="1:12" ht="15" customHeight="1">
      <c r="A2" s="7" t="s">
        <v>1</v>
      </c>
      <c r="D2" s="3" t="s">
        <v>2</v>
      </c>
    </row>
    <row r="3" spans="1:12" ht="15" customHeight="1">
      <c r="A3" s="7" t="s">
        <v>3</v>
      </c>
      <c r="D3" s="36" t="s">
        <v>4</v>
      </c>
      <c r="E3" s="36"/>
      <c r="F3" s="36"/>
      <c r="G3" s="36"/>
      <c r="H3" s="36"/>
      <c r="I3" s="36"/>
      <c r="J3" s="36"/>
      <c r="K3" s="36"/>
      <c r="L3" s="36"/>
    </row>
    <row r="4" spans="1:12" ht="15" customHeight="1">
      <c r="A4" s="25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>
      <c r="A5" s="7" t="s">
        <v>7</v>
      </c>
      <c r="D5" s="37" t="s">
        <v>8</v>
      </c>
      <c r="E5" s="37"/>
      <c r="F5" s="37"/>
      <c r="G5" s="37"/>
      <c r="H5" s="37"/>
      <c r="I5" s="37"/>
      <c r="J5" s="37"/>
      <c r="K5" s="37"/>
      <c r="L5" s="37"/>
    </row>
    <row r="6" spans="1:12" ht="15" customHeight="1">
      <c r="A6" s="24" t="s">
        <v>9</v>
      </c>
      <c r="B6" s="16"/>
      <c r="D6" s="55" t="s">
        <v>10</v>
      </c>
      <c r="E6" s="55"/>
      <c r="F6" s="55"/>
      <c r="G6" s="55"/>
      <c r="H6" s="55"/>
      <c r="I6" s="55"/>
      <c r="J6" s="55"/>
      <c r="K6" s="55"/>
      <c r="L6" s="55"/>
    </row>
    <row r="7" spans="1:12" ht="15" customHeight="1">
      <c r="A7" s="33" t="s">
        <v>85</v>
      </c>
      <c r="B7" s="33"/>
      <c r="C7" s="33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>
      <c r="A8" s="3" t="s">
        <v>12</v>
      </c>
      <c r="B8" s="10"/>
      <c r="C8" s="10"/>
    </row>
    <row r="9" spans="1:12" ht="15" customHeight="1">
      <c r="D9" s="3" t="s">
        <v>13</v>
      </c>
      <c r="E9" s="9"/>
      <c r="F9" s="9"/>
      <c r="G9" s="9"/>
      <c r="H9" s="9"/>
      <c r="I9" s="9"/>
      <c r="J9" s="9"/>
      <c r="K9" s="9"/>
      <c r="L9" s="9"/>
    </row>
    <row r="10" spans="1:12" ht="35.1" customHeight="1">
      <c r="D10" s="34" t="s">
        <v>14</v>
      </c>
      <c r="E10" s="34"/>
      <c r="F10" s="34"/>
      <c r="G10" s="34"/>
      <c r="H10" s="34"/>
      <c r="I10" s="34"/>
      <c r="J10" s="34"/>
      <c r="K10" s="34"/>
      <c r="L10" s="34"/>
    </row>
    <row r="11" spans="1:12" ht="56.1" customHeight="1">
      <c r="D11" s="34" t="s">
        <v>15</v>
      </c>
      <c r="E11" s="34"/>
      <c r="F11" s="34"/>
      <c r="G11" s="34"/>
      <c r="H11" s="34"/>
      <c r="I11" s="34"/>
      <c r="J11" s="34"/>
      <c r="K11" s="34"/>
      <c r="L11" s="34"/>
    </row>
    <row r="12" spans="1:12" ht="101.1" customHeight="1">
      <c r="D12" s="34" t="s">
        <v>16</v>
      </c>
      <c r="E12" s="34"/>
      <c r="F12" s="34"/>
      <c r="G12" s="34"/>
      <c r="H12" s="34"/>
      <c r="I12" s="34"/>
      <c r="J12" s="34"/>
      <c r="K12" s="34"/>
      <c r="L12" s="34"/>
    </row>
    <row r="13" spans="1:12" ht="33" customHeight="1">
      <c r="D13" s="34" t="s">
        <v>17</v>
      </c>
      <c r="E13" s="35"/>
      <c r="F13" s="35"/>
      <c r="G13" s="35"/>
      <c r="H13" s="35"/>
      <c r="I13" s="35"/>
      <c r="J13" s="35"/>
      <c r="K13" s="35"/>
      <c r="L13" s="35"/>
    </row>
    <row r="14" spans="1:12" ht="44.1" customHeight="1">
      <c r="D14" s="34" t="s">
        <v>18</v>
      </c>
      <c r="E14" s="34"/>
      <c r="F14" s="34"/>
      <c r="G14" s="34"/>
      <c r="H14" s="34"/>
      <c r="I14" s="34"/>
      <c r="J14" s="34"/>
      <c r="K14" s="34"/>
      <c r="L14" s="34"/>
    </row>
    <row r="15" spans="1:12" ht="57.95" customHeight="1">
      <c r="D15" s="34" t="s">
        <v>19</v>
      </c>
      <c r="E15" s="35"/>
      <c r="F15" s="35"/>
      <c r="G15" s="35"/>
      <c r="H15" s="35"/>
      <c r="I15" s="35"/>
      <c r="J15" s="35"/>
      <c r="K15" s="35"/>
      <c r="L15" s="35"/>
    </row>
    <row r="16" spans="1:12" ht="29.1" customHeight="1">
      <c r="D16" s="34" t="s">
        <v>20</v>
      </c>
      <c r="E16" s="34"/>
      <c r="F16" s="34"/>
      <c r="G16" s="34"/>
      <c r="H16" s="34"/>
      <c r="I16" s="34"/>
      <c r="J16" s="34"/>
      <c r="K16" s="34"/>
      <c r="L16" s="34"/>
    </row>
    <row r="17" spans="1:19" ht="15" customHeight="1">
      <c r="A17" s="3"/>
      <c r="G17" s="3"/>
      <c r="H17" s="3"/>
      <c r="I17" s="3"/>
    </row>
    <row r="18" spans="1:19" ht="15" customHeight="1">
      <c r="A18" s="30" t="s">
        <v>21</v>
      </c>
      <c r="B18" s="30" t="s">
        <v>22</v>
      </c>
      <c r="C18" s="30" t="s">
        <v>23</v>
      </c>
      <c r="D18" s="30" t="s">
        <v>24</v>
      </c>
      <c r="E18" s="31" t="s">
        <v>25</v>
      </c>
      <c r="F18" s="38" t="s">
        <v>26</v>
      </c>
      <c r="G18" s="38"/>
      <c r="H18" s="38"/>
      <c r="I18" s="38"/>
      <c r="J18" s="38"/>
      <c r="K18" s="38"/>
      <c r="L18" s="40" t="s">
        <v>27</v>
      </c>
    </row>
    <row r="19" spans="1:19" ht="14.45" customHeight="1">
      <c r="A19" s="30"/>
      <c r="B19" s="30"/>
      <c r="C19" s="30"/>
      <c r="D19" s="30"/>
      <c r="E19" s="31"/>
      <c r="F19" s="39" t="s">
        <v>38</v>
      </c>
      <c r="G19" s="39"/>
      <c r="H19" s="39" t="s">
        <v>39</v>
      </c>
      <c r="I19" s="39"/>
      <c r="J19" s="39"/>
      <c r="K19" s="39"/>
      <c r="L19" s="40"/>
    </row>
    <row r="20" spans="1:19" ht="78" customHeight="1">
      <c r="A20" s="30"/>
      <c r="B20" s="30"/>
      <c r="C20" s="30"/>
      <c r="D20" s="30"/>
      <c r="E20" s="31"/>
      <c r="F20" s="23" t="s">
        <v>40</v>
      </c>
      <c r="G20" s="23" t="s">
        <v>41</v>
      </c>
      <c r="H20" s="23" t="s">
        <v>42</v>
      </c>
      <c r="I20" s="23" t="s">
        <v>43</v>
      </c>
      <c r="J20" s="22" t="s">
        <v>44</v>
      </c>
      <c r="K20" s="23" t="s">
        <v>45</v>
      </c>
      <c r="L20" s="40"/>
      <c r="S20" s="17"/>
    </row>
    <row r="21" spans="1:19" ht="30.95" customHeight="1">
      <c r="A21" s="30"/>
      <c r="B21" s="30"/>
      <c r="C21" s="30"/>
      <c r="D21" s="30"/>
      <c r="E21" s="31"/>
      <c r="F21" s="22" t="s">
        <v>46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48</v>
      </c>
      <c r="L21" s="40"/>
    </row>
    <row r="22" spans="1:19" ht="14.45">
      <c r="A22" s="14" t="s">
        <v>54</v>
      </c>
      <c r="B22" s="15" t="s">
        <v>55</v>
      </c>
      <c r="C22" s="15" t="s">
        <v>56</v>
      </c>
      <c r="D22" s="18">
        <v>2890000</v>
      </c>
      <c r="E22" s="18">
        <v>900000</v>
      </c>
      <c r="F22" s="19">
        <v>22</v>
      </c>
      <c r="G22" s="19">
        <v>15</v>
      </c>
      <c r="H22" s="19">
        <v>10</v>
      </c>
      <c r="I22" s="19">
        <v>8</v>
      </c>
      <c r="J22" s="19">
        <v>15</v>
      </c>
      <c r="K22" s="19">
        <v>8</v>
      </c>
      <c r="L22" s="20">
        <f t="shared" ref="L22:L31" si="0">SUM(F22:K22)</f>
        <v>78</v>
      </c>
    </row>
    <row r="23" spans="1:19" ht="12.75" customHeight="1">
      <c r="A23" s="21" t="s">
        <v>69</v>
      </c>
      <c r="B23" s="21" t="s">
        <v>70</v>
      </c>
      <c r="C23" s="26" t="s">
        <v>71</v>
      </c>
      <c r="D23" s="18">
        <v>4426290</v>
      </c>
      <c r="E23" s="18">
        <v>1600000</v>
      </c>
      <c r="F23" s="19">
        <v>16</v>
      </c>
      <c r="G23" s="19">
        <v>10</v>
      </c>
      <c r="H23" s="19">
        <v>10</v>
      </c>
      <c r="I23" s="19">
        <v>6</v>
      </c>
      <c r="J23" s="19">
        <v>16</v>
      </c>
      <c r="K23" s="19">
        <v>8</v>
      </c>
      <c r="L23" s="20">
        <f t="shared" si="0"/>
        <v>66</v>
      </c>
    </row>
    <row r="24" spans="1:19" ht="12.75" customHeight="1">
      <c r="A24" s="21" t="s">
        <v>64</v>
      </c>
      <c r="B24" s="21" t="s">
        <v>62</v>
      </c>
      <c r="C24" s="26" t="s">
        <v>65</v>
      </c>
      <c r="D24" s="18">
        <v>9137250</v>
      </c>
      <c r="E24" s="18">
        <v>3400000</v>
      </c>
      <c r="F24" s="19">
        <v>20</v>
      </c>
      <c r="G24" s="19">
        <v>16</v>
      </c>
      <c r="H24" s="19">
        <v>10</v>
      </c>
      <c r="I24" s="19">
        <v>8</v>
      </c>
      <c r="J24" s="19">
        <v>10</v>
      </c>
      <c r="K24" s="19">
        <v>8</v>
      </c>
      <c r="L24" s="20">
        <f t="shared" si="0"/>
        <v>72</v>
      </c>
    </row>
    <row r="25" spans="1:19" ht="12.75" customHeight="1">
      <c r="A25" s="21" t="s">
        <v>75</v>
      </c>
      <c r="B25" s="21" t="s">
        <v>76</v>
      </c>
      <c r="C25" s="26" t="s">
        <v>77</v>
      </c>
      <c r="D25" s="18">
        <v>12594080</v>
      </c>
      <c r="E25" s="18">
        <v>7500000</v>
      </c>
      <c r="F25" s="19">
        <v>19</v>
      </c>
      <c r="G25" s="19">
        <v>15</v>
      </c>
      <c r="H25" s="19">
        <v>6</v>
      </c>
      <c r="I25" s="19">
        <v>5</v>
      </c>
      <c r="J25" s="19">
        <v>12</v>
      </c>
      <c r="K25" s="19">
        <v>8</v>
      </c>
      <c r="L25" s="20">
        <f t="shared" si="0"/>
        <v>65</v>
      </c>
    </row>
    <row r="26" spans="1:19" ht="12.6" customHeight="1">
      <c r="A26" s="21" t="s">
        <v>49</v>
      </c>
      <c r="B26" s="21" t="s">
        <v>50</v>
      </c>
      <c r="C26" s="26" t="s">
        <v>51</v>
      </c>
      <c r="D26" s="18">
        <v>80750814</v>
      </c>
      <c r="E26" s="18">
        <v>9200000</v>
      </c>
      <c r="F26" s="19">
        <v>24</v>
      </c>
      <c r="G26" s="19">
        <v>16</v>
      </c>
      <c r="H26" s="19">
        <v>10</v>
      </c>
      <c r="I26" s="19">
        <v>10</v>
      </c>
      <c r="J26" s="19">
        <v>18</v>
      </c>
      <c r="K26" s="19">
        <v>8</v>
      </c>
      <c r="L26" s="20">
        <f>SUM(F26:K26)</f>
        <v>86</v>
      </c>
    </row>
    <row r="27" spans="1:19" ht="12.75" customHeight="1">
      <c r="A27" s="21" t="s">
        <v>58</v>
      </c>
      <c r="B27" s="21" t="s">
        <v>59</v>
      </c>
      <c r="C27" s="26" t="s">
        <v>60</v>
      </c>
      <c r="D27" s="18">
        <v>4020940</v>
      </c>
      <c r="E27" s="18">
        <v>2400000</v>
      </c>
      <c r="F27" s="19">
        <v>25</v>
      </c>
      <c r="G27" s="19">
        <v>18</v>
      </c>
      <c r="H27" s="19">
        <v>6</v>
      </c>
      <c r="I27" s="19">
        <v>10</v>
      </c>
      <c r="J27" s="19">
        <v>19</v>
      </c>
      <c r="K27" s="19">
        <v>8</v>
      </c>
      <c r="L27" s="20">
        <f t="shared" si="0"/>
        <v>86</v>
      </c>
    </row>
    <row r="28" spans="1:19" ht="12.75" customHeight="1">
      <c r="A28" s="21" t="s">
        <v>81</v>
      </c>
      <c r="B28" s="21" t="s">
        <v>82</v>
      </c>
      <c r="C28" s="26" t="s">
        <v>83</v>
      </c>
      <c r="D28" s="18">
        <v>75232580</v>
      </c>
      <c r="E28" s="18">
        <v>15000000</v>
      </c>
      <c r="F28" s="19">
        <v>11</v>
      </c>
      <c r="G28" s="19">
        <v>4</v>
      </c>
      <c r="H28" s="19">
        <v>4</v>
      </c>
      <c r="I28" s="19">
        <v>3</v>
      </c>
      <c r="J28" s="19">
        <v>3</v>
      </c>
      <c r="K28" s="19">
        <v>8</v>
      </c>
      <c r="L28" s="20">
        <f t="shared" si="0"/>
        <v>33</v>
      </c>
    </row>
    <row r="29" spans="1:19" ht="12.75" customHeight="1">
      <c r="A29" s="21" t="s">
        <v>78</v>
      </c>
      <c r="B29" s="21" t="s">
        <v>79</v>
      </c>
      <c r="C29" s="26" t="s">
        <v>80</v>
      </c>
      <c r="D29" s="18">
        <v>9370000</v>
      </c>
      <c r="E29" s="18">
        <v>3100000</v>
      </c>
      <c r="F29" s="19">
        <v>17</v>
      </c>
      <c r="G29" s="19">
        <v>15</v>
      </c>
      <c r="H29" s="19">
        <v>8</v>
      </c>
      <c r="I29" s="19">
        <v>6</v>
      </c>
      <c r="J29" s="19">
        <v>10</v>
      </c>
      <c r="K29" s="19">
        <v>8</v>
      </c>
      <c r="L29" s="20">
        <f>SUM(F29:K29)</f>
        <v>64</v>
      </c>
    </row>
    <row r="30" spans="1:19" ht="12.75" customHeight="1">
      <c r="A30" s="21" t="s">
        <v>61</v>
      </c>
      <c r="B30" s="21" t="s">
        <v>62</v>
      </c>
      <c r="C30" s="26" t="s">
        <v>63</v>
      </c>
      <c r="D30" s="18">
        <v>79376500</v>
      </c>
      <c r="E30" s="18">
        <v>19500000</v>
      </c>
      <c r="F30" s="19">
        <v>25</v>
      </c>
      <c r="G30" s="19">
        <v>17</v>
      </c>
      <c r="H30" s="19">
        <v>10</v>
      </c>
      <c r="I30" s="19">
        <v>8</v>
      </c>
      <c r="J30" s="19">
        <v>15</v>
      </c>
      <c r="K30" s="19">
        <v>8</v>
      </c>
      <c r="L30" s="20">
        <f>SUM(F30:K30)</f>
        <v>83</v>
      </c>
    </row>
    <row r="31" spans="1:19" ht="12.6" customHeight="1">
      <c r="A31" s="21" t="s">
        <v>72</v>
      </c>
      <c r="B31" s="21" t="s">
        <v>73</v>
      </c>
      <c r="C31" s="26" t="s">
        <v>74</v>
      </c>
      <c r="D31" s="18">
        <v>3479000</v>
      </c>
      <c r="E31" s="18">
        <v>2500000</v>
      </c>
      <c r="F31" s="19">
        <v>25</v>
      </c>
      <c r="G31" s="19">
        <v>16</v>
      </c>
      <c r="H31" s="19">
        <v>9</v>
      </c>
      <c r="I31" s="19">
        <v>9</v>
      </c>
      <c r="J31" s="19">
        <v>10</v>
      </c>
      <c r="K31" s="19">
        <v>8</v>
      </c>
      <c r="L31" s="20">
        <f t="shared" si="0"/>
        <v>77</v>
      </c>
    </row>
    <row r="32" spans="1:19" ht="12.75" customHeight="1">
      <c r="A32" s="21" t="s">
        <v>66</v>
      </c>
      <c r="B32" s="21" t="s">
        <v>67</v>
      </c>
      <c r="C32" s="26" t="s">
        <v>68</v>
      </c>
      <c r="D32" s="18">
        <v>4859780</v>
      </c>
      <c r="E32" s="18">
        <v>1800000</v>
      </c>
      <c r="F32" s="19">
        <v>21</v>
      </c>
      <c r="G32" s="19">
        <v>15</v>
      </c>
      <c r="H32" s="19">
        <v>10</v>
      </c>
      <c r="I32" s="19">
        <v>7</v>
      </c>
      <c r="J32" s="19">
        <v>16</v>
      </c>
      <c r="K32" s="19">
        <v>8</v>
      </c>
      <c r="L32" s="20">
        <f>SUM(F32:K32)</f>
        <v>77</v>
      </c>
    </row>
    <row r="33" spans="1:12" ht="12.75" customHeight="1">
      <c r="A33" s="4"/>
      <c r="B33" s="4"/>
      <c r="C33" s="4"/>
      <c r="D33" s="5">
        <f>SUM(D22:D32)</f>
        <v>286137234</v>
      </c>
      <c r="E33" s="5">
        <f>SUM(E22:E32)</f>
        <v>66900000</v>
      </c>
      <c r="F33" s="4"/>
      <c r="G33" s="4"/>
      <c r="H33" s="4"/>
      <c r="I33" s="4"/>
      <c r="J33" s="4"/>
      <c r="K33" s="4"/>
      <c r="L33" s="12"/>
    </row>
    <row r="34" spans="1:12" ht="12.75" customHeight="1">
      <c r="A34" s="4"/>
      <c r="B34" s="4"/>
      <c r="C34" s="4"/>
      <c r="D34" s="4"/>
      <c r="E34" s="6"/>
      <c r="F34" s="4"/>
      <c r="G34" s="4"/>
      <c r="H34" s="4"/>
      <c r="I34" s="4"/>
      <c r="J34" s="4"/>
      <c r="K34" s="4"/>
      <c r="L34" s="4"/>
    </row>
    <row r="69" ht="12"/>
    <row r="70" ht="12"/>
  </sheetData>
  <mergeCells count="21">
    <mergeCell ref="A7:C7"/>
    <mergeCell ref="D10:L10"/>
    <mergeCell ref="D16:L16"/>
    <mergeCell ref="D3:L3"/>
    <mergeCell ref="D4:L4"/>
    <mergeCell ref="D5:L5"/>
    <mergeCell ref="D6:L6"/>
    <mergeCell ref="D11:L11"/>
    <mergeCell ref="D12:L12"/>
    <mergeCell ref="D13:L13"/>
    <mergeCell ref="D14:L14"/>
    <mergeCell ref="D15:L15"/>
    <mergeCell ref="L18:L21"/>
    <mergeCell ref="F19:G19"/>
    <mergeCell ref="H19:K19"/>
    <mergeCell ref="A18:A21"/>
    <mergeCell ref="B18:B21"/>
    <mergeCell ref="C18:C21"/>
    <mergeCell ref="D18:D21"/>
    <mergeCell ref="E18:E21"/>
    <mergeCell ref="F18:K18"/>
  </mergeCells>
  <dataValidations count="6">
    <dataValidation type="decimal" operator="lessThanOrEqual" allowBlank="1" showInputMessage="1" showErrorMessage="1" sqref="F22:K32" xr:uid="{DAFF2EAA-E8EA-4A8A-8915-8E5DDBD71868}">
      <formula1>30</formula1>
    </dataValidation>
    <dataValidation type="decimal" operator="lessThanOrEqual" allowBlank="1" showInputMessage="1" showErrorMessage="1" error="max. 40" sqref="F1:F12 F17:F19 F33:F34 F71:F1048576" xr:uid="{8880C7BA-0473-4D22-A4A0-D083E9F5D8D8}">
      <formula1>30</formula1>
    </dataValidation>
    <dataValidation type="decimal" operator="lessThanOrEqual" allowBlank="1" showInputMessage="1" showErrorMessage="1" error="max. 15" sqref="G1:G12 G17:G19 G33:G34 G71:G1048576" xr:uid="{03EABC5A-A868-4D80-BAE2-C525D3736CE2}">
      <formula1>20</formula1>
    </dataValidation>
    <dataValidation type="decimal" operator="lessThanOrEqual" allowBlank="1" showInputMessage="1" showErrorMessage="1" error="max. 15" sqref="H1:H12 H17:H19 H33:H34 H71:H1048576" xr:uid="{0EF57E03-5AF0-4152-AAE0-BB0E7DDACD9F}">
      <formula1>10</formula1>
    </dataValidation>
    <dataValidation type="decimal" operator="lessThanOrEqual" allowBlank="1" showInputMessage="1" showErrorMessage="1" error="max. 5" sqref="I1:I12 I17:I19 I33:I34 I71:I1048576" xr:uid="{7A439D9D-F91C-45A6-B94C-D6422EE812E5}">
      <formula1>20</formula1>
    </dataValidation>
    <dataValidation type="decimal" operator="lessThanOrEqual" allowBlank="1" showInputMessage="1" showErrorMessage="1" error="max. 10" sqref="J1:K12 J17:K19 J33:K34 J71:K1048576" xr:uid="{5DBF6CCF-11F1-4C9A-BAF7-5FE0D64ACD4F}">
      <formula1>10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629E-844B-4BBA-BC15-06B9D2F235A8}">
  <dimension ref="A1:S70"/>
  <sheetViews>
    <sheetView topLeftCell="E16" workbookViewId="0">
      <selection activeCell="O26" sqref="O26"/>
    </sheetView>
  </sheetViews>
  <sheetFormatPr defaultColWidth="9.140625" defaultRowHeight="12.75" customHeight="1"/>
  <cols>
    <col min="1" max="1" width="11.42578125" style="2" customWidth="1"/>
    <col min="2" max="2" width="30" style="2" bestFit="1" customWidth="1"/>
    <col min="3" max="3" width="40.7109375" style="2" customWidth="1"/>
    <col min="4" max="4" width="15.42578125" style="2" customWidth="1"/>
    <col min="5" max="5" width="22.140625" style="2" customWidth="1"/>
    <col min="6" max="6" width="9.42578125" style="2" customWidth="1"/>
    <col min="7" max="7" width="10.7109375" style="2" customWidth="1"/>
    <col min="8" max="8" width="11" style="2" customWidth="1"/>
    <col min="9" max="9" width="9.42578125" style="2" customWidth="1"/>
    <col min="10" max="10" width="11.5703125" style="2" customWidth="1"/>
    <col min="11" max="11" width="10.42578125" style="2" customWidth="1"/>
    <col min="12" max="12" width="9.85546875" style="2" customWidth="1"/>
    <col min="13" max="16384" width="9.140625" style="2"/>
  </cols>
  <sheetData>
    <row r="1" spans="1:12" ht="38.25" customHeight="1">
      <c r="A1" s="1" t="s">
        <v>0</v>
      </c>
    </row>
    <row r="2" spans="1:12" ht="15" customHeight="1">
      <c r="A2" s="7" t="s">
        <v>1</v>
      </c>
      <c r="D2" s="3" t="s">
        <v>2</v>
      </c>
    </row>
    <row r="3" spans="1:12" ht="15" customHeight="1">
      <c r="A3" s="7" t="s">
        <v>3</v>
      </c>
      <c r="D3" s="36" t="s">
        <v>4</v>
      </c>
      <c r="E3" s="36"/>
      <c r="F3" s="36"/>
      <c r="G3" s="36"/>
      <c r="H3" s="36"/>
      <c r="I3" s="36"/>
      <c r="J3" s="36"/>
      <c r="K3" s="36"/>
      <c r="L3" s="36"/>
    </row>
    <row r="4" spans="1:12" ht="15" customHeight="1">
      <c r="A4" s="25" t="s">
        <v>5</v>
      </c>
      <c r="D4" s="37" t="s">
        <v>6</v>
      </c>
      <c r="E4" s="37"/>
      <c r="F4" s="37"/>
      <c r="G4" s="37"/>
      <c r="H4" s="37"/>
      <c r="I4" s="37"/>
      <c r="J4" s="37"/>
      <c r="K4" s="37"/>
      <c r="L4" s="37"/>
    </row>
    <row r="5" spans="1:12" ht="15" customHeight="1">
      <c r="A5" s="7" t="s">
        <v>7</v>
      </c>
      <c r="D5" s="37" t="s">
        <v>8</v>
      </c>
      <c r="E5" s="37"/>
      <c r="F5" s="37"/>
      <c r="G5" s="37"/>
      <c r="H5" s="37"/>
      <c r="I5" s="37"/>
      <c r="J5" s="37"/>
      <c r="K5" s="37"/>
      <c r="L5" s="37"/>
    </row>
    <row r="6" spans="1:12" ht="15" customHeight="1">
      <c r="A6" s="24" t="s">
        <v>9</v>
      </c>
      <c r="B6" s="16"/>
      <c r="D6" s="55" t="s">
        <v>10</v>
      </c>
      <c r="E6" s="55"/>
      <c r="F6" s="55"/>
      <c r="G6" s="55"/>
      <c r="H6" s="55"/>
      <c r="I6" s="55"/>
      <c r="J6" s="55"/>
      <c r="K6" s="55"/>
      <c r="L6" s="55"/>
    </row>
    <row r="7" spans="1:12" ht="15" customHeight="1">
      <c r="A7" s="33" t="s">
        <v>85</v>
      </c>
      <c r="B7" s="33"/>
      <c r="C7" s="33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>
      <c r="A8" s="3" t="s">
        <v>12</v>
      </c>
      <c r="B8" s="10"/>
      <c r="C8" s="10"/>
    </row>
    <row r="9" spans="1:12" ht="15" customHeight="1">
      <c r="D9" s="3" t="s">
        <v>13</v>
      </c>
      <c r="E9" s="9"/>
      <c r="F9" s="9"/>
      <c r="G9" s="9"/>
      <c r="H9" s="9"/>
      <c r="I9" s="9"/>
      <c r="J9" s="9"/>
      <c r="K9" s="9"/>
      <c r="L9" s="9"/>
    </row>
    <row r="10" spans="1:12" ht="35.1" customHeight="1">
      <c r="D10" s="34" t="s">
        <v>14</v>
      </c>
      <c r="E10" s="34"/>
      <c r="F10" s="34"/>
      <c r="G10" s="34"/>
      <c r="H10" s="34"/>
      <c r="I10" s="34"/>
      <c r="J10" s="34"/>
      <c r="K10" s="34"/>
      <c r="L10" s="34"/>
    </row>
    <row r="11" spans="1:12" ht="56.1" customHeight="1">
      <c r="D11" s="34" t="s">
        <v>15</v>
      </c>
      <c r="E11" s="34"/>
      <c r="F11" s="34"/>
      <c r="G11" s="34"/>
      <c r="H11" s="34"/>
      <c r="I11" s="34"/>
      <c r="J11" s="34"/>
      <c r="K11" s="34"/>
      <c r="L11" s="34"/>
    </row>
    <row r="12" spans="1:12" ht="101.1" customHeight="1">
      <c r="D12" s="34" t="s">
        <v>16</v>
      </c>
      <c r="E12" s="34"/>
      <c r="F12" s="34"/>
      <c r="G12" s="34"/>
      <c r="H12" s="34"/>
      <c r="I12" s="34"/>
      <c r="J12" s="34"/>
      <c r="K12" s="34"/>
      <c r="L12" s="34"/>
    </row>
    <row r="13" spans="1:12" ht="33" customHeight="1">
      <c r="D13" s="34" t="s">
        <v>17</v>
      </c>
      <c r="E13" s="35"/>
      <c r="F13" s="35"/>
      <c r="G13" s="35"/>
      <c r="H13" s="35"/>
      <c r="I13" s="35"/>
      <c r="J13" s="35"/>
      <c r="K13" s="35"/>
      <c r="L13" s="35"/>
    </row>
    <row r="14" spans="1:12" ht="44.1" customHeight="1">
      <c r="D14" s="34" t="s">
        <v>18</v>
      </c>
      <c r="E14" s="34"/>
      <c r="F14" s="34"/>
      <c r="G14" s="34"/>
      <c r="H14" s="34"/>
      <c r="I14" s="34"/>
      <c r="J14" s="34"/>
      <c r="K14" s="34"/>
      <c r="L14" s="34"/>
    </row>
    <row r="15" spans="1:12" ht="57.95" customHeight="1">
      <c r="D15" s="34" t="s">
        <v>19</v>
      </c>
      <c r="E15" s="35"/>
      <c r="F15" s="35"/>
      <c r="G15" s="35"/>
      <c r="H15" s="35"/>
      <c r="I15" s="35"/>
      <c r="J15" s="35"/>
      <c r="K15" s="35"/>
      <c r="L15" s="35"/>
    </row>
    <row r="16" spans="1:12" ht="29.1" customHeight="1">
      <c r="D16" s="34" t="s">
        <v>20</v>
      </c>
      <c r="E16" s="34"/>
      <c r="F16" s="34"/>
      <c r="G16" s="34"/>
      <c r="H16" s="34"/>
      <c r="I16" s="34"/>
      <c r="J16" s="34"/>
      <c r="K16" s="34"/>
      <c r="L16" s="34"/>
    </row>
    <row r="17" spans="1:19" ht="15" customHeight="1">
      <c r="A17" s="3"/>
      <c r="G17" s="3"/>
      <c r="H17" s="3"/>
      <c r="I17" s="3"/>
    </row>
    <row r="18" spans="1:19" ht="15" customHeight="1">
      <c r="A18" s="30" t="s">
        <v>21</v>
      </c>
      <c r="B18" s="30" t="s">
        <v>22</v>
      </c>
      <c r="C18" s="30" t="s">
        <v>23</v>
      </c>
      <c r="D18" s="30" t="s">
        <v>24</v>
      </c>
      <c r="E18" s="31" t="s">
        <v>25</v>
      </c>
      <c r="F18" s="38" t="s">
        <v>26</v>
      </c>
      <c r="G18" s="38"/>
      <c r="H18" s="38"/>
      <c r="I18" s="38"/>
      <c r="J18" s="38"/>
      <c r="K18" s="38"/>
      <c r="L18" s="40" t="s">
        <v>27</v>
      </c>
    </row>
    <row r="19" spans="1:19" ht="14.45" customHeight="1">
      <c r="A19" s="30"/>
      <c r="B19" s="30"/>
      <c r="C19" s="30"/>
      <c r="D19" s="30"/>
      <c r="E19" s="31"/>
      <c r="F19" s="39" t="s">
        <v>38</v>
      </c>
      <c r="G19" s="39"/>
      <c r="H19" s="39" t="s">
        <v>39</v>
      </c>
      <c r="I19" s="39"/>
      <c r="J19" s="39"/>
      <c r="K19" s="39"/>
      <c r="L19" s="40"/>
    </row>
    <row r="20" spans="1:19" ht="78" customHeight="1">
      <c r="A20" s="30"/>
      <c r="B20" s="30"/>
      <c r="C20" s="30"/>
      <c r="D20" s="30"/>
      <c r="E20" s="31"/>
      <c r="F20" s="23" t="s">
        <v>40</v>
      </c>
      <c r="G20" s="23" t="s">
        <v>41</v>
      </c>
      <c r="H20" s="23" t="s">
        <v>42</v>
      </c>
      <c r="I20" s="23" t="s">
        <v>43</v>
      </c>
      <c r="J20" s="22" t="s">
        <v>44</v>
      </c>
      <c r="K20" s="23" t="s">
        <v>45</v>
      </c>
      <c r="L20" s="40"/>
      <c r="S20" s="17"/>
    </row>
    <row r="21" spans="1:19" ht="30.95" customHeight="1">
      <c r="A21" s="30"/>
      <c r="B21" s="30"/>
      <c r="C21" s="30"/>
      <c r="D21" s="30"/>
      <c r="E21" s="31"/>
      <c r="F21" s="22" t="s">
        <v>46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48</v>
      </c>
      <c r="L21" s="40"/>
    </row>
    <row r="22" spans="1:19" ht="14.45">
      <c r="A22" s="14" t="s">
        <v>54</v>
      </c>
      <c r="B22" s="15" t="s">
        <v>55</v>
      </c>
      <c r="C22" s="15" t="s">
        <v>56</v>
      </c>
      <c r="D22" s="18">
        <v>2890000</v>
      </c>
      <c r="E22" s="18">
        <v>900000</v>
      </c>
      <c r="F22" s="19">
        <v>24</v>
      </c>
      <c r="G22" s="19">
        <v>16</v>
      </c>
      <c r="H22" s="19">
        <v>8</v>
      </c>
      <c r="I22" s="19">
        <v>8</v>
      </c>
      <c r="J22" s="19">
        <v>15</v>
      </c>
      <c r="K22" s="19">
        <v>7</v>
      </c>
      <c r="L22" s="20">
        <f t="shared" ref="L22:L31" si="0">SUM(F22:K22)</f>
        <v>78</v>
      </c>
    </row>
    <row r="23" spans="1:19" ht="12.75" customHeight="1">
      <c r="A23" s="21" t="s">
        <v>69</v>
      </c>
      <c r="B23" s="21" t="s">
        <v>70</v>
      </c>
      <c r="C23" s="26" t="s">
        <v>71</v>
      </c>
      <c r="D23" s="18">
        <v>4426290</v>
      </c>
      <c r="E23" s="18">
        <v>1600000</v>
      </c>
      <c r="F23" s="19">
        <v>19</v>
      </c>
      <c r="G23" s="19">
        <v>17</v>
      </c>
      <c r="H23" s="19">
        <v>8</v>
      </c>
      <c r="I23" s="19">
        <v>7</v>
      </c>
      <c r="J23" s="19">
        <v>14</v>
      </c>
      <c r="K23" s="19">
        <v>8</v>
      </c>
      <c r="L23" s="20">
        <f t="shared" si="0"/>
        <v>73</v>
      </c>
    </row>
    <row r="24" spans="1:19" ht="12.75" customHeight="1">
      <c r="A24" s="21" t="s">
        <v>64</v>
      </c>
      <c r="B24" s="21" t="s">
        <v>62</v>
      </c>
      <c r="C24" s="26" t="s">
        <v>65</v>
      </c>
      <c r="D24" s="18">
        <v>9137250</v>
      </c>
      <c r="E24" s="18">
        <v>3400000</v>
      </c>
      <c r="F24" s="19">
        <v>21</v>
      </c>
      <c r="G24" s="19">
        <v>15</v>
      </c>
      <c r="H24" s="19">
        <v>8</v>
      </c>
      <c r="I24" s="19">
        <v>8</v>
      </c>
      <c r="J24" s="19">
        <v>13</v>
      </c>
      <c r="K24" s="19">
        <v>6</v>
      </c>
      <c r="L24" s="20">
        <f t="shared" si="0"/>
        <v>71</v>
      </c>
    </row>
    <row r="25" spans="1:19" ht="12.75" customHeight="1">
      <c r="A25" s="21" t="s">
        <v>75</v>
      </c>
      <c r="B25" s="21" t="s">
        <v>76</v>
      </c>
      <c r="C25" s="26" t="s">
        <v>77</v>
      </c>
      <c r="D25" s="18">
        <v>12594080</v>
      </c>
      <c r="E25" s="18">
        <v>7500000</v>
      </c>
      <c r="F25" s="19">
        <v>18</v>
      </c>
      <c r="G25" s="19">
        <v>14</v>
      </c>
      <c r="H25" s="19">
        <v>6</v>
      </c>
      <c r="I25" s="19">
        <v>6</v>
      </c>
      <c r="J25" s="19">
        <v>10</v>
      </c>
      <c r="K25" s="19">
        <v>6</v>
      </c>
      <c r="L25" s="20">
        <f t="shared" si="0"/>
        <v>60</v>
      </c>
    </row>
    <row r="26" spans="1:19" ht="12.6" customHeight="1">
      <c r="A26" s="21" t="s">
        <v>49</v>
      </c>
      <c r="B26" s="21" t="s">
        <v>50</v>
      </c>
      <c r="C26" s="26" t="s">
        <v>51</v>
      </c>
      <c r="D26" s="18">
        <v>80750814</v>
      </c>
      <c r="E26" s="18">
        <v>9200000</v>
      </c>
      <c r="F26" s="19">
        <v>25</v>
      </c>
      <c r="G26" s="19">
        <v>16</v>
      </c>
      <c r="H26" s="19">
        <v>7</v>
      </c>
      <c r="I26" s="19">
        <v>7</v>
      </c>
      <c r="J26" s="19">
        <v>18</v>
      </c>
      <c r="K26" s="19">
        <v>9</v>
      </c>
      <c r="L26" s="20">
        <f>SUM(F26:K26)</f>
        <v>82</v>
      </c>
    </row>
    <row r="27" spans="1:19" ht="12.75" customHeight="1">
      <c r="A27" s="21" t="s">
        <v>58</v>
      </c>
      <c r="B27" s="21" t="s">
        <v>59</v>
      </c>
      <c r="C27" s="26" t="s">
        <v>60</v>
      </c>
      <c r="D27" s="18">
        <v>4020940</v>
      </c>
      <c r="E27" s="18">
        <v>2400000</v>
      </c>
      <c r="F27" s="19">
        <v>20</v>
      </c>
      <c r="G27" s="19">
        <v>17</v>
      </c>
      <c r="H27" s="19">
        <v>6</v>
      </c>
      <c r="I27" s="19">
        <v>6</v>
      </c>
      <c r="J27" s="19">
        <v>13</v>
      </c>
      <c r="K27" s="19">
        <v>7</v>
      </c>
      <c r="L27" s="20">
        <f t="shared" si="0"/>
        <v>69</v>
      </c>
    </row>
    <row r="28" spans="1:19" ht="12.75" customHeight="1">
      <c r="A28" s="21" t="s">
        <v>81</v>
      </c>
      <c r="B28" s="21" t="s">
        <v>82</v>
      </c>
      <c r="C28" s="26" t="s">
        <v>83</v>
      </c>
      <c r="D28" s="18">
        <v>75232580</v>
      </c>
      <c r="E28" s="18">
        <v>15000000</v>
      </c>
      <c r="F28" s="19">
        <v>13</v>
      </c>
      <c r="G28" s="19">
        <v>8</v>
      </c>
      <c r="H28" s="19">
        <v>4</v>
      </c>
      <c r="I28" s="19">
        <v>4</v>
      </c>
      <c r="J28" s="19">
        <v>7</v>
      </c>
      <c r="K28" s="19">
        <v>4</v>
      </c>
      <c r="L28" s="20">
        <f t="shared" si="0"/>
        <v>40</v>
      </c>
    </row>
    <row r="29" spans="1:19" ht="12.75" customHeight="1">
      <c r="A29" s="21" t="s">
        <v>78</v>
      </c>
      <c r="B29" s="21" t="s">
        <v>79</v>
      </c>
      <c r="C29" s="26" t="s">
        <v>80</v>
      </c>
      <c r="D29" s="18">
        <v>9370000</v>
      </c>
      <c r="E29" s="18">
        <v>3100000</v>
      </c>
      <c r="F29" s="19">
        <v>19</v>
      </c>
      <c r="G29" s="19">
        <v>14</v>
      </c>
      <c r="H29" s="19">
        <v>6</v>
      </c>
      <c r="I29" s="19">
        <v>7</v>
      </c>
      <c r="J29" s="19">
        <v>9</v>
      </c>
      <c r="K29" s="19">
        <v>6</v>
      </c>
      <c r="L29" s="20">
        <f>SUM(F29:K29)</f>
        <v>61</v>
      </c>
    </row>
    <row r="30" spans="1:19" ht="12.75" customHeight="1">
      <c r="A30" s="21" t="s">
        <v>61</v>
      </c>
      <c r="B30" s="21" t="s">
        <v>62</v>
      </c>
      <c r="C30" s="26" t="s">
        <v>63</v>
      </c>
      <c r="D30" s="18">
        <v>79376500</v>
      </c>
      <c r="E30" s="18">
        <v>19500000</v>
      </c>
      <c r="F30" s="19">
        <v>19</v>
      </c>
      <c r="G30" s="19">
        <v>16</v>
      </c>
      <c r="H30" s="19">
        <v>8</v>
      </c>
      <c r="I30" s="19">
        <v>7</v>
      </c>
      <c r="J30" s="19">
        <v>11</v>
      </c>
      <c r="K30" s="19">
        <v>6</v>
      </c>
      <c r="L30" s="20">
        <f>SUM(F30:K30)</f>
        <v>67</v>
      </c>
    </row>
    <row r="31" spans="1:19" ht="12.6" customHeight="1">
      <c r="A31" s="21" t="s">
        <v>72</v>
      </c>
      <c r="B31" s="21" t="s">
        <v>73</v>
      </c>
      <c r="C31" s="26" t="s">
        <v>74</v>
      </c>
      <c r="D31" s="18">
        <v>3479000</v>
      </c>
      <c r="E31" s="18">
        <v>2500000</v>
      </c>
      <c r="F31" s="19">
        <v>24</v>
      </c>
      <c r="G31" s="19">
        <v>13</v>
      </c>
      <c r="H31" s="19">
        <v>4</v>
      </c>
      <c r="I31" s="19">
        <v>7</v>
      </c>
      <c r="J31" s="19">
        <v>10</v>
      </c>
      <c r="K31" s="19">
        <v>6</v>
      </c>
      <c r="L31" s="20">
        <f t="shared" si="0"/>
        <v>64</v>
      </c>
    </row>
    <row r="32" spans="1:19" ht="12.75" customHeight="1">
      <c r="A32" s="21" t="s">
        <v>66</v>
      </c>
      <c r="B32" s="21" t="s">
        <v>67</v>
      </c>
      <c r="C32" s="26" t="s">
        <v>68</v>
      </c>
      <c r="D32" s="18">
        <v>4859780</v>
      </c>
      <c r="E32" s="18">
        <v>1800000</v>
      </c>
      <c r="F32" s="19">
        <v>24</v>
      </c>
      <c r="G32" s="19">
        <v>13</v>
      </c>
      <c r="H32" s="19">
        <v>7</v>
      </c>
      <c r="I32" s="19">
        <v>8</v>
      </c>
      <c r="J32" s="19">
        <v>14</v>
      </c>
      <c r="K32" s="19">
        <v>7</v>
      </c>
      <c r="L32" s="20">
        <f>SUM(F32:K32)</f>
        <v>73</v>
      </c>
    </row>
    <row r="33" spans="1:12" ht="12.75" customHeight="1">
      <c r="A33" s="4"/>
      <c r="B33" s="4"/>
      <c r="C33" s="4"/>
      <c r="D33" s="5">
        <f>SUM(D22:D32)</f>
        <v>286137234</v>
      </c>
      <c r="E33" s="5">
        <f>SUM(E22:E32)</f>
        <v>66900000</v>
      </c>
      <c r="F33" s="4"/>
      <c r="G33" s="4"/>
      <c r="H33" s="4"/>
      <c r="I33" s="4"/>
      <c r="J33" s="4"/>
      <c r="K33" s="4"/>
      <c r="L33" s="12"/>
    </row>
    <row r="34" spans="1:12" ht="12.75" customHeight="1">
      <c r="A34" s="4"/>
      <c r="B34" s="4"/>
      <c r="C34" s="4"/>
      <c r="D34" s="4"/>
      <c r="E34" s="6"/>
      <c r="F34" s="4"/>
      <c r="G34" s="4"/>
      <c r="H34" s="4"/>
      <c r="I34" s="4"/>
      <c r="J34" s="4"/>
      <c r="K34" s="4"/>
      <c r="L34" s="4"/>
    </row>
    <row r="69" ht="12"/>
    <row r="70" ht="12"/>
  </sheetData>
  <mergeCells count="21">
    <mergeCell ref="A7:C7"/>
    <mergeCell ref="D10:L10"/>
    <mergeCell ref="D16:L16"/>
    <mergeCell ref="D3:L3"/>
    <mergeCell ref="D4:L4"/>
    <mergeCell ref="D5:L5"/>
    <mergeCell ref="D6:L6"/>
    <mergeCell ref="D11:L11"/>
    <mergeCell ref="D12:L12"/>
    <mergeCell ref="D13:L13"/>
    <mergeCell ref="D14:L14"/>
    <mergeCell ref="D15:L15"/>
    <mergeCell ref="L18:L21"/>
    <mergeCell ref="F19:G19"/>
    <mergeCell ref="H19:K19"/>
    <mergeCell ref="A18:A21"/>
    <mergeCell ref="B18:B21"/>
    <mergeCell ref="C18:C21"/>
    <mergeCell ref="D18:D21"/>
    <mergeCell ref="E18:E21"/>
    <mergeCell ref="F18:K18"/>
  </mergeCells>
  <dataValidations count="6">
    <dataValidation type="decimal" operator="lessThanOrEqual" allowBlank="1" showInputMessage="1" showErrorMessage="1" sqref="F22:K32" xr:uid="{9192E985-9CE0-4AF3-84BF-EE364A507BCC}">
      <formula1>30</formula1>
    </dataValidation>
    <dataValidation type="decimal" operator="lessThanOrEqual" allowBlank="1" showInputMessage="1" showErrorMessage="1" error="max. 40" sqref="F1:F12 F17:F19 F33:F34 F71:F1048576" xr:uid="{28AB6571-1BDC-4205-846C-27227BA4888A}">
      <formula1>30</formula1>
    </dataValidation>
    <dataValidation type="decimal" operator="lessThanOrEqual" allowBlank="1" showInputMessage="1" showErrorMessage="1" error="max. 15" sqref="G1:G12 G17:G19 G33:G34 G71:G1048576" xr:uid="{CCA00C43-C70A-44C8-A2D1-7593AE47A64E}">
      <formula1>20</formula1>
    </dataValidation>
    <dataValidation type="decimal" operator="lessThanOrEqual" allowBlank="1" showInputMessage="1" showErrorMessage="1" error="max. 15" sqref="H1:H12 H17:H19 H33:H34 H71:H1048576" xr:uid="{F7740E1F-DC87-4206-8677-8BB6C4D8E3FA}">
      <formula1>10</formula1>
    </dataValidation>
    <dataValidation type="decimal" operator="lessThanOrEqual" allowBlank="1" showInputMessage="1" showErrorMessage="1" error="max. 5" sqref="I1:I12 I17:I19 I33:I34 I71:I1048576" xr:uid="{05145D1F-8D37-41FB-B744-65C759258AD4}">
      <formula1>20</formula1>
    </dataValidation>
    <dataValidation type="decimal" operator="lessThanOrEqual" allowBlank="1" showInputMessage="1" showErrorMessage="1" error="max. 10" sqref="J1:K12 J17:K19 J33:K34 J71:K1048576" xr:uid="{C416B5F2-506C-40F0-AD5D-46B38E654EA3}">
      <formula1>10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E475-7074-4958-8B85-C7E491561DD1}">
  <dimension ref="A1:S48"/>
  <sheetViews>
    <sheetView topLeftCell="B20" workbookViewId="0">
      <selection activeCell="H35" sqref="H35"/>
    </sheetView>
  </sheetViews>
  <sheetFormatPr defaultRowHeight="14.45"/>
  <cols>
    <col min="1" max="1" width="12.7109375" customWidth="1"/>
    <col min="2" max="2" width="17.7109375" customWidth="1"/>
    <col min="3" max="3" width="41.5703125" customWidth="1"/>
    <col min="4" max="4" width="12.5703125" customWidth="1"/>
    <col min="5" max="5" width="12" customWidth="1"/>
    <col min="6" max="6" width="13.42578125" customWidth="1"/>
    <col min="7" max="7" width="11" customWidth="1"/>
    <col min="12" max="12" width="11.140625" customWidth="1"/>
  </cols>
  <sheetData>
    <row r="1" spans="1:19" ht="22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7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7" t="s">
        <v>3</v>
      </c>
      <c r="B3" s="2"/>
      <c r="C3" s="2"/>
      <c r="D3" s="36" t="s">
        <v>4</v>
      </c>
      <c r="E3" s="36"/>
      <c r="F3" s="36"/>
      <c r="G3" s="36"/>
      <c r="H3" s="36"/>
      <c r="I3" s="36"/>
      <c r="J3" s="36"/>
      <c r="K3" s="36"/>
      <c r="L3" s="36"/>
      <c r="M3" s="2"/>
      <c r="N3" s="2"/>
      <c r="O3" s="2"/>
      <c r="P3" s="2"/>
      <c r="Q3" s="2"/>
      <c r="R3" s="2"/>
      <c r="S3" s="2"/>
    </row>
    <row r="4" spans="1:19">
      <c r="A4" s="25" t="s">
        <v>5</v>
      </c>
      <c r="B4" s="2"/>
      <c r="C4" s="2"/>
      <c r="D4" s="37" t="s">
        <v>6</v>
      </c>
      <c r="E4" s="37"/>
      <c r="F4" s="37"/>
      <c r="G4" s="37"/>
      <c r="H4" s="37"/>
      <c r="I4" s="37"/>
      <c r="J4" s="37"/>
      <c r="K4" s="37"/>
      <c r="L4" s="37"/>
      <c r="M4" s="2"/>
      <c r="N4" s="2"/>
      <c r="O4" s="2"/>
      <c r="P4" s="2"/>
      <c r="Q4" s="2"/>
      <c r="R4" s="2"/>
      <c r="S4" s="2"/>
    </row>
    <row r="5" spans="1:19">
      <c r="A5" s="7" t="s">
        <v>7</v>
      </c>
      <c r="B5" s="2"/>
      <c r="C5" s="2"/>
      <c r="D5" s="37" t="s">
        <v>8</v>
      </c>
      <c r="E5" s="37"/>
      <c r="F5" s="37"/>
      <c r="G5" s="37"/>
      <c r="H5" s="37"/>
      <c r="I5" s="37"/>
      <c r="J5" s="37"/>
      <c r="K5" s="37"/>
      <c r="L5" s="37"/>
      <c r="M5" s="2"/>
      <c r="N5" s="2"/>
      <c r="O5" s="2"/>
      <c r="P5" s="2"/>
      <c r="Q5" s="2"/>
      <c r="R5" s="2"/>
      <c r="S5" s="2"/>
    </row>
    <row r="6" spans="1:19">
      <c r="A6" s="24" t="s">
        <v>9</v>
      </c>
      <c r="B6" s="16"/>
      <c r="C6" s="2"/>
      <c r="D6" s="55" t="s">
        <v>10</v>
      </c>
      <c r="E6" s="55"/>
      <c r="F6" s="55"/>
      <c r="G6" s="55"/>
      <c r="H6" s="55"/>
      <c r="I6" s="55"/>
      <c r="J6" s="55"/>
      <c r="K6" s="55"/>
      <c r="L6" s="55"/>
      <c r="M6" s="2"/>
      <c r="N6" s="2"/>
      <c r="O6" s="2"/>
      <c r="P6" s="2"/>
      <c r="Q6" s="2"/>
      <c r="R6" s="2"/>
      <c r="S6" s="2"/>
    </row>
    <row r="7" spans="1:19">
      <c r="A7" s="33" t="s">
        <v>85</v>
      </c>
      <c r="B7" s="33"/>
      <c r="C7" s="33"/>
      <c r="D7" s="11"/>
      <c r="E7" s="8"/>
      <c r="F7" s="8"/>
      <c r="G7" s="8"/>
      <c r="H7" s="8"/>
      <c r="I7" s="8"/>
      <c r="J7" s="8"/>
      <c r="K7" s="8"/>
      <c r="L7" s="8"/>
      <c r="M7" s="2"/>
      <c r="N7" s="2"/>
      <c r="O7" s="2"/>
      <c r="P7" s="2"/>
      <c r="Q7" s="2"/>
      <c r="R7" s="2"/>
      <c r="S7" s="2"/>
    </row>
    <row r="8" spans="1:19">
      <c r="A8" s="3" t="s">
        <v>12</v>
      </c>
      <c r="B8" s="10"/>
      <c r="C8" s="1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/>
      <c r="B9" s="2"/>
      <c r="C9" s="2"/>
      <c r="D9" s="3" t="s">
        <v>13</v>
      </c>
      <c r="E9" s="9"/>
      <c r="F9" s="9"/>
      <c r="G9" s="9"/>
      <c r="H9" s="9"/>
      <c r="I9" s="9"/>
      <c r="J9" s="9"/>
      <c r="K9" s="9"/>
      <c r="L9" s="9"/>
      <c r="M9" s="2"/>
      <c r="N9" s="2"/>
      <c r="O9" s="2"/>
      <c r="P9" s="2"/>
      <c r="Q9" s="2"/>
      <c r="R9" s="2"/>
      <c r="S9" s="2"/>
    </row>
    <row r="10" spans="1:19" ht="31.5" customHeight="1">
      <c r="A10" s="2"/>
      <c r="B10" s="2"/>
      <c r="C10" s="2"/>
      <c r="D10" s="34" t="s">
        <v>14</v>
      </c>
      <c r="E10" s="34"/>
      <c r="F10" s="34"/>
      <c r="G10" s="34"/>
      <c r="H10" s="34"/>
      <c r="I10" s="34"/>
      <c r="J10" s="34"/>
      <c r="K10" s="34"/>
      <c r="L10" s="34"/>
      <c r="M10" s="2"/>
      <c r="N10" s="2"/>
      <c r="O10" s="2"/>
      <c r="P10" s="2"/>
      <c r="Q10" s="2"/>
      <c r="R10" s="2"/>
      <c r="S10" s="2"/>
    </row>
    <row r="11" spans="1:19" ht="52.5" customHeight="1">
      <c r="A11" s="2"/>
      <c r="B11" s="2"/>
      <c r="C11" s="2"/>
      <c r="D11" s="34" t="s">
        <v>15</v>
      </c>
      <c r="E11" s="34"/>
      <c r="F11" s="34"/>
      <c r="G11" s="34"/>
      <c r="H11" s="34"/>
      <c r="I11" s="34"/>
      <c r="J11" s="34"/>
      <c r="K11" s="34"/>
      <c r="L11" s="34"/>
      <c r="M11" s="2"/>
      <c r="N11" s="2"/>
      <c r="O11" s="2"/>
      <c r="P11" s="2"/>
      <c r="Q11" s="2"/>
      <c r="R11" s="2"/>
      <c r="S11" s="2"/>
    </row>
    <row r="12" spans="1:19" ht="85.5" customHeight="1">
      <c r="A12" s="2"/>
      <c r="B12" s="2"/>
      <c r="C12" s="2"/>
      <c r="D12" s="34" t="s">
        <v>16</v>
      </c>
      <c r="E12" s="34"/>
      <c r="F12" s="34"/>
      <c r="G12" s="34"/>
      <c r="H12" s="34"/>
      <c r="I12" s="34"/>
      <c r="J12" s="34"/>
      <c r="K12" s="34"/>
      <c r="L12" s="34"/>
      <c r="M12" s="2"/>
      <c r="N12" s="2"/>
      <c r="O12" s="2"/>
      <c r="P12" s="2"/>
      <c r="Q12" s="2"/>
      <c r="R12" s="2"/>
      <c r="S12" s="2"/>
    </row>
    <row r="13" spans="1:19" ht="32.25" customHeight="1">
      <c r="A13" s="2"/>
      <c r="B13" s="2"/>
      <c r="C13" s="2"/>
      <c r="D13" s="34" t="s">
        <v>17</v>
      </c>
      <c r="E13" s="35"/>
      <c r="F13" s="35"/>
      <c r="G13" s="35"/>
      <c r="H13" s="35"/>
      <c r="I13" s="35"/>
      <c r="J13" s="35"/>
      <c r="K13" s="35"/>
      <c r="L13" s="35"/>
      <c r="M13" s="2"/>
      <c r="N13" s="2"/>
      <c r="O13" s="2"/>
      <c r="P13" s="2"/>
      <c r="Q13" s="2"/>
      <c r="R13" s="2"/>
      <c r="S13" s="2"/>
    </row>
    <row r="14" spans="1:19" ht="36" customHeight="1">
      <c r="A14" s="2"/>
      <c r="B14" s="2"/>
      <c r="C14" s="2"/>
      <c r="D14" s="34" t="s">
        <v>18</v>
      </c>
      <c r="E14" s="34"/>
      <c r="F14" s="34"/>
      <c r="G14" s="34"/>
      <c r="H14" s="34"/>
      <c r="I14" s="34"/>
      <c r="J14" s="34"/>
      <c r="K14" s="34"/>
      <c r="L14" s="34"/>
      <c r="M14" s="2"/>
      <c r="N14" s="2"/>
      <c r="O14" s="2"/>
      <c r="P14" s="2"/>
      <c r="Q14" s="2"/>
      <c r="R14" s="2"/>
      <c r="S14" s="2"/>
    </row>
    <row r="15" spans="1:19" ht="54" customHeight="1">
      <c r="A15" s="2"/>
      <c r="B15" s="2"/>
      <c r="C15" s="2"/>
      <c r="D15" s="34" t="s">
        <v>19</v>
      </c>
      <c r="E15" s="35"/>
      <c r="F15" s="35"/>
      <c r="G15" s="35"/>
      <c r="H15" s="35"/>
      <c r="I15" s="35"/>
      <c r="J15" s="35"/>
      <c r="K15" s="35"/>
      <c r="L15" s="35"/>
      <c r="M15" s="2"/>
      <c r="N15" s="2"/>
      <c r="O15" s="2"/>
      <c r="P15" s="2"/>
      <c r="Q15" s="2"/>
      <c r="R15" s="2"/>
      <c r="S15" s="2"/>
    </row>
    <row r="16" spans="1:19" ht="37.5" customHeight="1">
      <c r="A16" s="2"/>
      <c r="B16" s="2"/>
      <c r="C16" s="2"/>
      <c r="D16" s="34" t="s">
        <v>20</v>
      </c>
      <c r="E16" s="34"/>
      <c r="F16" s="34"/>
      <c r="G16" s="34"/>
      <c r="H16" s="34"/>
      <c r="I16" s="34"/>
      <c r="J16" s="34"/>
      <c r="K16" s="34"/>
      <c r="L16" s="34"/>
      <c r="M16" s="2"/>
      <c r="N16" s="2"/>
      <c r="O16" s="2"/>
      <c r="P16" s="2"/>
      <c r="Q16" s="2"/>
      <c r="R16" s="2"/>
      <c r="S16" s="2"/>
    </row>
    <row r="17" spans="1:19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" customHeight="1">
      <c r="A18" s="30" t="s">
        <v>21</v>
      </c>
      <c r="B18" s="30" t="s">
        <v>22</v>
      </c>
      <c r="C18" s="30" t="s">
        <v>23</v>
      </c>
      <c r="D18" s="30" t="s">
        <v>24</v>
      </c>
      <c r="E18" s="31" t="s">
        <v>25</v>
      </c>
      <c r="F18" s="38" t="s">
        <v>26</v>
      </c>
      <c r="G18" s="38"/>
      <c r="H18" s="38"/>
      <c r="I18" s="38"/>
      <c r="J18" s="38"/>
      <c r="K18" s="38"/>
      <c r="L18" s="40" t="s">
        <v>27</v>
      </c>
      <c r="M18" s="2"/>
      <c r="N18" s="2"/>
      <c r="O18" s="2"/>
      <c r="P18" s="2"/>
      <c r="Q18" s="2"/>
      <c r="R18" s="2"/>
      <c r="S18" s="2"/>
    </row>
    <row r="19" spans="1:19">
      <c r="A19" s="30"/>
      <c r="B19" s="30"/>
      <c r="C19" s="30"/>
      <c r="D19" s="30"/>
      <c r="E19" s="31"/>
      <c r="F19" s="39" t="s">
        <v>38</v>
      </c>
      <c r="G19" s="39"/>
      <c r="H19" s="39" t="s">
        <v>39</v>
      </c>
      <c r="I19" s="39"/>
      <c r="J19" s="39"/>
      <c r="K19" s="39"/>
      <c r="L19" s="40"/>
      <c r="M19" s="2"/>
      <c r="N19" s="2"/>
      <c r="O19" s="2"/>
      <c r="P19" s="2"/>
      <c r="Q19" s="2"/>
      <c r="R19" s="2"/>
      <c r="S19" s="2"/>
    </row>
    <row r="20" spans="1:19" ht="84">
      <c r="A20" s="30"/>
      <c r="B20" s="30"/>
      <c r="C20" s="30"/>
      <c r="D20" s="30"/>
      <c r="E20" s="31"/>
      <c r="F20" s="23" t="s">
        <v>40</v>
      </c>
      <c r="G20" s="23" t="s">
        <v>41</v>
      </c>
      <c r="H20" s="23" t="s">
        <v>42</v>
      </c>
      <c r="I20" s="23" t="s">
        <v>43</v>
      </c>
      <c r="J20" s="22" t="s">
        <v>44</v>
      </c>
      <c r="K20" s="23" t="s">
        <v>45</v>
      </c>
      <c r="L20" s="40"/>
      <c r="M20" s="2"/>
      <c r="N20" s="2"/>
      <c r="O20" s="2"/>
      <c r="P20" s="2"/>
      <c r="Q20" s="2"/>
      <c r="R20" s="2"/>
      <c r="S20" s="17"/>
    </row>
    <row r="21" spans="1:19">
      <c r="A21" s="30"/>
      <c r="B21" s="30"/>
      <c r="C21" s="30"/>
      <c r="D21" s="30"/>
      <c r="E21" s="31"/>
      <c r="F21" s="22" t="s">
        <v>46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48</v>
      </c>
      <c r="L21" s="40"/>
      <c r="M21" s="2"/>
      <c r="N21" s="2"/>
      <c r="O21" s="2"/>
      <c r="P21" s="2"/>
      <c r="Q21" s="2"/>
      <c r="R21" s="2"/>
      <c r="S21" s="2"/>
    </row>
    <row r="22" spans="1:19" ht="16.5" customHeight="1">
      <c r="A22" s="14" t="s">
        <v>54</v>
      </c>
      <c r="B22" s="15" t="s">
        <v>55</v>
      </c>
      <c r="C22" s="15" t="s">
        <v>56</v>
      </c>
      <c r="D22" s="18">
        <v>2890000</v>
      </c>
      <c r="E22" s="18">
        <v>900000</v>
      </c>
      <c r="F22" s="19">
        <v>24</v>
      </c>
      <c r="G22" s="19">
        <v>16</v>
      </c>
      <c r="H22" s="19">
        <v>8</v>
      </c>
      <c r="I22" s="19">
        <v>9</v>
      </c>
      <c r="J22" s="19">
        <v>16</v>
      </c>
      <c r="K22" s="19">
        <v>9</v>
      </c>
      <c r="L22" s="20">
        <f t="shared" ref="L22:L31" si="0">SUM(F22:K22)</f>
        <v>82</v>
      </c>
      <c r="M22" s="2"/>
      <c r="N22" s="2"/>
      <c r="O22" s="2"/>
      <c r="P22" s="2"/>
      <c r="Q22" s="2"/>
      <c r="R22" s="2"/>
      <c r="S22" s="2"/>
    </row>
    <row r="23" spans="1:19">
      <c r="A23" s="21" t="s">
        <v>69</v>
      </c>
      <c r="B23" s="21" t="s">
        <v>70</v>
      </c>
      <c r="C23" s="26" t="s">
        <v>71</v>
      </c>
      <c r="D23" s="18">
        <v>4426290</v>
      </c>
      <c r="E23" s="18">
        <v>1600000</v>
      </c>
      <c r="F23" s="19">
        <v>20</v>
      </c>
      <c r="G23" s="19">
        <v>15</v>
      </c>
      <c r="H23" s="19">
        <v>8</v>
      </c>
      <c r="I23" s="19">
        <v>9</v>
      </c>
      <c r="J23" s="19">
        <v>16</v>
      </c>
      <c r="K23" s="19">
        <v>7</v>
      </c>
      <c r="L23" s="20">
        <f t="shared" si="0"/>
        <v>75</v>
      </c>
      <c r="M23" s="2"/>
      <c r="N23" s="2"/>
      <c r="O23" s="2"/>
      <c r="P23" s="2"/>
      <c r="Q23" s="2"/>
      <c r="R23" s="2"/>
      <c r="S23" s="2"/>
    </row>
    <row r="24" spans="1:19">
      <c r="A24" s="21" t="s">
        <v>64</v>
      </c>
      <c r="B24" s="21" t="s">
        <v>62</v>
      </c>
      <c r="C24" s="26" t="s">
        <v>65</v>
      </c>
      <c r="D24" s="18">
        <v>9137250</v>
      </c>
      <c r="E24" s="18">
        <v>3400000</v>
      </c>
      <c r="F24" s="19">
        <v>23</v>
      </c>
      <c r="G24" s="19">
        <v>15</v>
      </c>
      <c r="H24" s="19">
        <v>10</v>
      </c>
      <c r="I24" s="19">
        <v>10</v>
      </c>
      <c r="J24" s="19">
        <v>10</v>
      </c>
      <c r="K24" s="19">
        <v>9</v>
      </c>
      <c r="L24" s="20">
        <f t="shared" si="0"/>
        <v>77</v>
      </c>
      <c r="M24" s="2"/>
      <c r="N24" s="2"/>
      <c r="O24" s="2"/>
      <c r="P24" s="2"/>
      <c r="Q24" s="2"/>
      <c r="R24" s="2"/>
      <c r="S24" s="2"/>
    </row>
    <row r="25" spans="1:19">
      <c r="A25" s="21" t="s">
        <v>75</v>
      </c>
      <c r="B25" s="21" t="s">
        <v>76</v>
      </c>
      <c r="C25" s="26" t="s">
        <v>77</v>
      </c>
      <c r="D25" s="18">
        <v>12594080</v>
      </c>
      <c r="E25" s="18">
        <v>7500000</v>
      </c>
      <c r="F25" s="19">
        <v>21</v>
      </c>
      <c r="G25" s="19">
        <v>15</v>
      </c>
      <c r="H25" s="19">
        <v>7</v>
      </c>
      <c r="I25" s="19">
        <v>7</v>
      </c>
      <c r="J25" s="19">
        <v>10</v>
      </c>
      <c r="K25" s="19">
        <v>7</v>
      </c>
      <c r="L25" s="20">
        <f t="shared" si="0"/>
        <v>67</v>
      </c>
      <c r="M25" s="2"/>
      <c r="N25" s="2"/>
      <c r="O25" s="2"/>
      <c r="P25" s="2"/>
      <c r="Q25" s="2"/>
      <c r="R25" s="2"/>
      <c r="S25" s="2"/>
    </row>
    <row r="26" spans="1:19">
      <c r="A26" s="21" t="s">
        <v>49</v>
      </c>
      <c r="B26" s="21" t="s">
        <v>50</v>
      </c>
      <c r="C26" s="26" t="s">
        <v>51</v>
      </c>
      <c r="D26" s="18">
        <v>80750814</v>
      </c>
      <c r="E26" s="18">
        <v>9200000</v>
      </c>
      <c r="F26" s="19">
        <v>27</v>
      </c>
      <c r="G26" s="19">
        <v>18</v>
      </c>
      <c r="H26" s="19">
        <v>7</v>
      </c>
      <c r="I26" s="19">
        <v>8</v>
      </c>
      <c r="J26" s="19">
        <v>20</v>
      </c>
      <c r="K26" s="19">
        <v>9</v>
      </c>
      <c r="L26" s="20">
        <f>SUM(F26:K26)</f>
        <v>89</v>
      </c>
      <c r="M26" s="2"/>
      <c r="N26" s="2"/>
      <c r="O26" s="2"/>
      <c r="P26" s="2"/>
      <c r="Q26" s="2"/>
      <c r="R26" s="2"/>
      <c r="S26" s="2"/>
    </row>
    <row r="27" spans="1:19">
      <c r="A27" s="21" t="s">
        <v>58</v>
      </c>
      <c r="B27" s="21" t="s">
        <v>59</v>
      </c>
      <c r="C27" s="26" t="s">
        <v>60</v>
      </c>
      <c r="D27" s="18">
        <v>4020940</v>
      </c>
      <c r="E27" s="18">
        <v>2400000</v>
      </c>
      <c r="F27" s="19">
        <v>28</v>
      </c>
      <c r="G27" s="19">
        <v>19</v>
      </c>
      <c r="H27" s="19">
        <v>7</v>
      </c>
      <c r="I27" s="19">
        <v>8</v>
      </c>
      <c r="J27" s="19">
        <v>16</v>
      </c>
      <c r="K27" s="19">
        <v>8</v>
      </c>
      <c r="L27" s="20">
        <f t="shared" si="0"/>
        <v>86</v>
      </c>
      <c r="M27" s="2"/>
      <c r="N27" s="2"/>
      <c r="O27" s="2"/>
      <c r="P27" s="2"/>
      <c r="Q27" s="2"/>
      <c r="R27" s="2"/>
      <c r="S27" s="2"/>
    </row>
    <row r="28" spans="1:19">
      <c r="A28" s="21" t="s">
        <v>81</v>
      </c>
      <c r="B28" s="21" t="s">
        <v>82</v>
      </c>
      <c r="C28" s="26" t="s">
        <v>83</v>
      </c>
      <c r="D28" s="18">
        <v>75232580</v>
      </c>
      <c r="E28" s="18">
        <v>15000000</v>
      </c>
      <c r="F28" s="19">
        <v>12</v>
      </c>
      <c r="G28" s="19">
        <v>10</v>
      </c>
      <c r="H28" s="19">
        <v>5</v>
      </c>
      <c r="I28" s="19">
        <v>7</v>
      </c>
      <c r="J28" s="19">
        <v>10</v>
      </c>
      <c r="K28" s="19">
        <v>8</v>
      </c>
      <c r="L28" s="20">
        <f t="shared" si="0"/>
        <v>52</v>
      </c>
      <c r="M28" s="2"/>
      <c r="N28" s="2"/>
      <c r="O28" s="2"/>
      <c r="P28" s="2"/>
      <c r="Q28" s="2"/>
      <c r="R28" s="2"/>
      <c r="S28" s="2"/>
    </row>
    <row r="29" spans="1:19">
      <c r="A29" s="21" t="s">
        <v>78</v>
      </c>
      <c r="B29" s="21" t="s">
        <v>79</v>
      </c>
      <c r="C29" s="26" t="s">
        <v>80</v>
      </c>
      <c r="D29" s="18">
        <v>9370000</v>
      </c>
      <c r="E29" s="18">
        <v>3100000</v>
      </c>
      <c r="F29" s="19">
        <v>12</v>
      </c>
      <c r="G29" s="19">
        <v>10</v>
      </c>
      <c r="H29" s="19">
        <v>8</v>
      </c>
      <c r="I29" s="19">
        <v>8</v>
      </c>
      <c r="J29" s="19">
        <v>12</v>
      </c>
      <c r="K29" s="19">
        <v>9</v>
      </c>
      <c r="L29" s="20">
        <f>SUM(F29:K29)</f>
        <v>59</v>
      </c>
      <c r="M29" s="2"/>
      <c r="N29" s="2"/>
      <c r="O29" s="2"/>
      <c r="P29" s="2"/>
      <c r="Q29" s="2"/>
      <c r="R29" s="2"/>
      <c r="S29" s="2"/>
    </row>
    <row r="30" spans="1:19">
      <c r="A30" s="21" t="s">
        <v>61</v>
      </c>
      <c r="B30" s="21" t="s">
        <v>62</v>
      </c>
      <c r="C30" s="26" t="s">
        <v>63</v>
      </c>
      <c r="D30" s="18">
        <v>79376500</v>
      </c>
      <c r="E30" s="18">
        <v>19500000</v>
      </c>
      <c r="F30" s="19">
        <v>28</v>
      </c>
      <c r="G30" s="19">
        <v>18</v>
      </c>
      <c r="H30" s="19">
        <v>8</v>
      </c>
      <c r="I30" s="19">
        <v>9</v>
      </c>
      <c r="J30" s="19">
        <v>10</v>
      </c>
      <c r="K30" s="19">
        <v>9</v>
      </c>
      <c r="L30" s="20">
        <f>SUM(F30:K30)</f>
        <v>82</v>
      </c>
      <c r="M30" s="2"/>
      <c r="N30" s="2"/>
      <c r="O30" s="2"/>
      <c r="P30" s="2"/>
      <c r="Q30" s="2"/>
      <c r="R30" s="2"/>
      <c r="S30" s="2"/>
    </row>
    <row r="31" spans="1:19">
      <c r="A31" s="21" t="s">
        <v>72</v>
      </c>
      <c r="B31" s="21" t="s">
        <v>73</v>
      </c>
      <c r="C31" s="26" t="s">
        <v>74</v>
      </c>
      <c r="D31" s="18">
        <v>3479000</v>
      </c>
      <c r="E31" s="18">
        <v>2500000</v>
      </c>
      <c r="F31" s="19">
        <v>26</v>
      </c>
      <c r="G31" s="19">
        <v>11</v>
      </c>
      <c r="H31" s="19">
        <v>4</v>
      </c>
      <c r="I31" s="19">
        <v>8</v>
      </c>
      <c r="J31" s="19">
        <v>11</v>
      </c>
      <c r="K31" s="19">
        <v>9</v>
      </c>
      <c r="L31" s="20">
        <f t="shared" si="0"/>
        <v>69</v>
      </c>
      <c r="M31" s="2"/>
      <c r="N31" s="2"/>
      <c r="O31" s="2"/>
      <c r="P31" s="2"/>
      <c r="Q31" s="2"/>
      <c r="R31" s="2"/>
      <c r="S31" s="2"/>
    </row>
    <row r="32" spans="1:19">
      <c r="A32" s="21" t="s">
        <v>66</v>
      </c>
      <c r="B32" s="21" t="s">
        <v>67</v>
      </c>
      <c r="C32" s="26" t="s">
        <v>68</v>
      </c>
      <c r="D32" s="18">
        <v>4859780</v>
      </c>
      <c r="E32" s="18">
        <v>1800000</v>
      </c>
      <c r="F32" s="19">
        <v>21</v>
      </c>
      <c r="G32" s="19">
        <v>15</v>
      </c>
      <c r="H32" s="19">
        <v>7</v>
      </c>
      <c r="I32" s="19">
        <v>8</v>
      </c>
      <c r="J32" s="19">
        <v>16</v>
      </c>
      <c r="K32" s="19">
        <v>9</v>
      </c>
      <c r="L32" s="20">
        <f>SUM(F32:K32)</f>
        <v>76</v>
      </c>
      <c r="M32" s="2"/>
      <c r="N32" s="2"/>
      <c r="O32" s="2"/>
      <c r="P32" s="2"/>
      <c r="Q32" s="2"/>
      <c r="R32" s="2"/>
      <c r="S32" s="2"/>
    </row>
    <row r="33" spans="1:19">
      <c r="A33" s="4"/>
      <c r="B33" s="4"/>
      <c r="C33" s="4"/>
      <c r="D33" s="5">
        <f>SUM(D22:D32)</f>
        <v>286137234</v>
      </c>
      <c r="E33" s="5">
        <f>SUM(E22:E32)</f>
        <v>66900000</v>
      </c>
      <c r="F33" s="4"/>
      <c r="G33" s="4"/>
      <c r="H33" s="4"/>
      <c r="I33" s="4"/>
      <c r="J33" s="4"/>
      <c r="K33" s="4"/>
      <c r="L33" s="12"/>
      <c r="M33" s="2"/>
      <c r="N33" s="2"/>
      <c r="O33" s="2"/>
      <c r="P33" s="2"/>
      <c r="Q33" s="2"/>
      <c r="R33" s="2"/>
      <c r="S33" s="2"/>
    </row>
    <row r="34" spans="1:19">
      <c r="A34" s="4"/>
      <c r="B34" s="4"/>
      <c r="C34" s="4"/>
      <c r="D34" s="4"/>
      <c r="E34" s="6"/>
      <c r="F34" s="4"/>
      <c r="G34" s="4"/>
      <c r="H34" s="4"/>
      <c r="I34" s="4"/>
      <c r="J34" s="4"/>
      <c r="K34" s="4"/>
      <c r="L34" s="4"/>
      <c r="M34" s="2"/>
      <c r="N34" s="2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</sheetData>
  <mergeCells count="21">
    <mergeCell ref="A7:C7"/>
    <mergeCell ref="D10:L10"/>
    <mergeCell ref="D16:L16"/>
    <mergeCell ref="D3:L3"/>
    <mergeCell ref="D4:L4"/>
    <mergeCell ref="D5:L5"/>
    <mergeCell ref="D6:L6"/>
    <mergeCell ref="D11:L11"/>
    <mergeCell ref="D12:L12"/>
    <mergeCell ref="D13:L13"/>
    <mergeCell ref="D14:L14"/>
    <mergeCell ref="D15:L15"/>
    <mergeCell ref="L18:L21"/>
    <mergeCell ref="F19:G19"/>
    <mergeCell ref="H19:K19"/>
    <mergeCell ref="F18:K18"/>
    <mergeCell ref="A18:A21"/>
    <mergeCell ref="B18:B21"/>
    <mergeCell ref="C18:C21"/>
    <mergeCell ref="D18:D21"/>
    <mergeCell ref="E18:E21"/>
  </mergeCells>
  <dataValidations count="6">
    <dataValidation type="decimal" operator="lessThanOrEqual" allowBlank="1" showInputMessage="1" showErrorMessage="1" error="max. 10" sqref="J1:K12 J17:K19 J33:K34" xr:uid="{91D1D9CA-58AE-4BBC-8617-4CF256921748}">
      <formula1>10</formula1>
    </dataValidation>
    <dataValidation type="decimal" operator="lessThanOrEqual" allowBlank="1" showInputMessage="1" showErrorMessage="1" error="max. 5" sqref="I1:I12 I17:I19 I33:I34" xr:uid="{74F248CD-74D8-41FA-8657-4EA4A9237DA6}">
      <formula1>20</formula1>
    </dataValidation>
    <dataValidation type="decimal" operator="lessThanOrEqual" allowBlank="1" showInputMessage="1" showErrorMessage="1" error="max. 15" sqref="H1:H12 H17:H19 H33:H34" xr:uid="{6A79B53F-5DA2-4708-9406-8B45FB432A5D}">
      <formula1>10</formula1>
    </dataValidation>
    <dataValidation type="decimal" operator="lessThanOrEqual" allowBlank="1" showInputMessage="1" showErrorMessage="1" error="max. 15" sqref="G1:G12 G17:G19 G33:G34" xr:uid="{D9B247E8-6773-4E2D-A55A-0BEEA756EF9A}">
      <formula1>20</formula1>
    </dataValidation>
    <dataValidation type="decimal" operator="lessThanOrEqual" allowBlank="1" showInputMessage="1" showErrorMessage="1" error="max. 40" sqref="F1:F12 F17:F19 F33:F34" xr:uid="{11718EED-50E1-4500-A6A9-1A3AC79311B0}">
      <formula1>30</formula1>
    </dataValidation>
    <dataValidation type="decimal" operator="lessThanOrEqual" allowBlank="1" showInputMessage="1" showErrorMessage="1" sqref="F22:K32" xr:uid="{707BCC0C-D13C-4E79-9C7A-99C07D315E54}">
      <formula1>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30E7-252A-496A-89C7-F02D3291AB31}">
  <dimension ref="A1:S48"/>
  <sheetViews>
    <sheetView topLeftCell="C18" workbookViewId="0">
      <selection activeCell="O29" sqref="O29"/>
    </sheetView>
  </sheetViews>
  <sheetFormatPr defaultRowHeight="14.45"/>
  <cols>
    <col min="2" max="2" width="19.42578125" customWidth="1"/>
    <col min="3" max="3" width="24.85546875" customWidth="1"/>
    <col min="4" max="4" width="15" customWidth="1"/>
    <col min="5" max="5" width="12.42578125" customWidth="1"/>
    <col min="12" max="12" width="10.28515625" customWidth="1"/>
  </cols>
  <sheetData>
    <row r="1" spans="1:19" ht="22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7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7" t="s">
        <v>3</v>
      </c>
      <c r="B3" s="2"/>
      <c r="C3" s="2"/>
      <c r="D3" s="36" t="s">
        <v>4</v>
      </c>
      <c r="E3" s="36"/>
      <c r="F3" s="36"/>
      <c r="G3" s="36"/>
      <c r="H3" s="36"/>
      <c r="I3" s="36"/>
      <c r="J3" s="36"/>
      <c r="K3" s="36"/>
      <c r="L3" s="36"/>
      <c r="M3" s="2"/>
      <c r="N3" s="2"/>
      <c r="O3" s="2"/>
      <c r="P3" s="2"/>
      <c r="Q3" s="2"/>
      <c r="R3" s="2"/>
      <c r="S3" s="2"/>
    </row>
    <row r="4" spans="1:19">
      <c r="A4" s="25" t="s">
        <v>5</v>
      </c>
      <c r="B4" s="2"/>
      <c r="C4" s="2"/>
      <c r="D4" s="37" t="s">
        <v>6</v>
      </c>
      <c r="E4" s="37"/>
      <c r="F4" s="37"/>
      <c r="G4" s="37"/>
      <c r="H4" s="37"/>
      <c r="I4" s="37"/>
      <c r="J4" s="37"/>
      <c r="K4" s="37"/>
      <c r="L4" s="37"/>
      <c r="M4" s="2"/>
      <c r="N4" s="2"/>
      <c r="O4" s="2"/>
      <c r="P4" s="2"/>
      <c r="Q4" s="2"/>
      <c r="R4" s="2"/>
      <c r="S4" s="2"/>
    </row>
    <row r="5" spans="1:19">
      <c r="A5" s="7" t="s">
        <v>7</v>
      </c>
      <c r="B5" s="2"/>
      <c r="C5" s="2"/>
      <c r="D5" s="37" t="s">
        <v>8</v>
      </c>
      <c r="E5" s="37"/>
      <c r="F5" s="37"/>
      <c r="G5" s="37"/>
      <c r="H5" s="37"/>
      <c r="I5" s="37"/>
      <c r="J5" s="37"/>
      <c r="K5" s="37"/>
      <c r="L5" s="37"/>
      <c r="M5" s="2"/>
      <c r="N5" s="2"/>
      <c r="O5" s="2"/>
      <c r="P5" s="2"/>
      <c r="Q5" s="2"/>
      <c r="R5" s="2"/>
      <c r="S5" s="2"/>
    </row>
    <row r="6" spans="1:19">
      <c r="A6" s="24" t="s">
        <v>9</v>
      </c>
      <c r="B6" s="16"/>
      <c r="C6" s="2"/>
      <c r="D6" s="55" t="s">
        <v>10</v>
      </c>
      <c r="E6" s="55"/>
      <c r="F6" s="55"/>
      <c r="G6" s="55"/>
      <c r="H6" s="55"/>
      <c r="I6" s="55"/>
      <c r="J6" s="55"/>
      <c r="K6" s="55"/>
      <c r="L6" s="55"/>
      <c r="M6" s="2"/>
      <c r="N6" s="2"/>
      <c r="O6" s="2"/>
      <c r="P6" s="2"/>
      <c r="Q6" s="2"/>
      <c r="R6" s="2"/>
      <c r="S6" s="2"/>
    </row>
    <row r="7" spans="1:19" ht="22.5" customHeight="1">
      <c r="A7" s="33" t="s">
        <v>85</v>
      </c>
      <c r="B7" s="33"/>
      <c r="C7" s="33"/>
      <c r="D7" s="11"/>
      <c r="E7" s="8"/>
      <c r="F7" s="8"/>
      <c r="G7" s="8"/>
      <c r="H7" s="8"/>
      <c r="I7" s="8"/>
      <c r="J7" s="8"/>
      <c r="K7" s="8"/>
      <c r="L7" s="8"/>
      <c r="M7" s="2"/>
      <c r="N7" s="2"/>
      <c r="O7" s="2"/>
      <c r="P7" s="2"/>
      <c r="Q7" s="2"/>
      <c r="R7" s="2"/>
      <c r="S7" s="2"/>
    </row>
    <row r="8" spans="1:19">
      <c r="A8" s="3" t="s">
        <v>12</v>
      </c>
      <c r="B8" s="10"/>
      <c r="C8" s="10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/>
      <c r="B9" s="2"/>
      <c r="C9" s="2"/>
      <c r="D9" s="3" t="s">
        <v>13</v>
      </c>
      <c r="E9" s="9"/>
      <c r="F9" s="9"/>
      <c r="G9" s="9"/>
      <c r="H9" s="9"/>
      <c r="I9" s="9"/>
      <c r="J9" s="9"/>
      <c r="K9" s="9"/>
      <c r="L9" s="9"/>
      <c r="M9" s="2"/>
      <c r="N9" s="2"/>
      <c r="O9" s="2"/>
      <c r="P9" s="2"/>
      <c r="Q9" s="2"/>
      <c r="R9" s="2"/>
      <c r="S9" s="2"/>
    </row>
    <row r="10" spans="1:19" ht="26.25" customHeight="1">
      <c r="A10" s="2"/>
      <c r="B10" s="2"/>
      <c r="C10" s="2"/>
      <c r="D10" s="34" t="s">
        <v>14</v>
      </c>
      <c r="E10" s="34"/>
      <c r="F10" s="34"/>
      <c r="G10" s="34"/>
      <c r="H10" s="34"/>
      <c r="I10" s="34"/>
      <c r="J10" s="34"/>
      <c r="K10" s="34"/>
      <c r="L10" s="34"/>
      <c r="M10" s="2"/>
      <c r="N10" s="2"/>
      <c r="O10" s="2"/>
      <c r="P10" s="2"/>
      <c r="Q10" s="2"/>
      <c r="R10" s="2"/>
      <c r="S10" s="2"/>
    </row>
    <row r="11" spans="1:19" ht="50.25" customHeight="1">
      <c r="A11" s="2"/>
      <c r="B11" s="2"/>
      <c r="C11" s="2"/>
      <c r="D11" s="34" t="s">
        <v>15</v>
      </c>
      <c r="E11" s="34"/>
      <c r="F11" s="34"/>
      <c r="G11" s="34"/>
      <c r="H11" s="34"/>
      <c r="I11" s="34"/>
      <c r="J11" s="34"/>
      <c r="K11" s="34"/>
      <c r="L11" s="34"/>
      <c r="M11" s="2"/>
      <c r="N11" s="2"/>
      <c r="O11" s="2"/>
      <c r="P11" s="2"/>
      <c r="Q11" s="2"/>
      <c r="R11" s="2"/>
      <c r="S11" s="2"/>
    </row>
    <row r="12" spans="1:19" ht="86.25" customHeight="1">
      <c r="A12" s="2"/>
      <c r="B12" s="2"/>
      <c r="C12" s="2"/>
      <c r="D12" s="34" t="s">
        <v>16</v>
      </c>
      <c r="E12" s="34"/>
      <c r="F12" s="34"/>
      <c r="G12" s="34"/>
      <c r="H12" s="34"/>
      <c r="I12" s="34"/>
      <c r="J12" s="34"/>
      <c r="K12" s="34"/>
      <c r="L12" s="34"/>
      <c r="M12" s="2"/>
      <c r="N12" s="2"/>
      <c r="O12" s="2"/>
      <c r="P12" s="2"/>
      <c r="Q12" s="2"/>
      <c r="R12" s="2"/>
      <c r="S12" s="2"/>
    </row>
    <row r="13" spans="1:19" ht="26.25" customHeight="1">
      <c r="A13" s="2"/>
      <c r="B13" s="2"/>
      <c r="C13" s="2"/>
      <c r="D13" s="34" t="s">
        <v>17</v>
      </c>
      <c r="E13" s="35"/>
      <c r="F13" s="35"/>
      <c r="G13" s="35"/>
      <c r="H13" s="35"/>
      <c r="I13" s="35"/>
      <c r="J13" s="35"/>
      <c r="K13" s="35"/>
      <c r="L13" s="35"/>
      <c r="M13" s="2"/>
      <c r="N13" s="2"/>
      <c r="O13" s="2"/>
      <c r="P13" s="2"/>
      <c r="Q13" s="2"/>
      <c r="R13" s="2"/>
      <c r="S13" s="2"/>
    </row>
    <row r="14" spans="1:19" ht="39.75" customHeight="1">
      <c r="A14" s="2"/>
      <c r="B14" s="2"/>
      <c r="C14" s="2"/>
      <c r="D14" s="34" t="s">
        <v>18</v>
      </c>
      <c r="E14" s="34"/>
      <c r="F14" s="34"/>
      <c r="G14" s="34"/>
      <c r="H14" s="34"/>
      <c r="I14" s="34"/>
      <c r="J14" s="34"/>
      <c r="K14" s="34"/>
      <c r="L14" s="34"/>
      <c r="M14" s="2"/>
      <c r="N14" s="2"/>
      <c r="O14" s="2"/>
      <c r="P14" s="2"/>
      <c r="Q14" s="2"/>
      <c r="R14" s="2"/>
      <c r="S14" s="2"/>
    </row>
    <row r="15" spans="1:19" ht="51.75" customHeight="1">
      <c r="A15" s="2"/>
      <c r="B15" s="2"/>
      <c r="C15" s="2"/>
      <c r="D15" s="34" t="s">
        <v>19</v>
      </c>
      <c r="E15" s="35"/>
      <c r="F15" s="35"/>
      <c r="G15" s="35"/>
      <c r="H15" s="35"/>
      <c r="I15" s="35"/>
      <c r="J15" s="35"/>
      <c r="K15" s="35"/>
      <c r="L15" s="35"/>
      <c r="M15" s="2"/>
      <c r="N15" s="2"/>
      <c r="O15" s="2"/>
      <c r="P15" s="2"/>
      <c r="Q15" s="2"/>
      <c r="R15" s="2"/>
      <c r="S15" s="2"/>
    </row>
    <row r="16" spans="1:19" ht="38.25" customHeight="1">
      <c r="A16" s="2"/>
      <c r="B16" s="2"/>
      <c r="C16" s="2"/>
      <c r="D16" s="34" t="s">
        <v>20</v>
      </c>
      <c r="E16" s="34"/>
      <c r="F16" s="34"/>
      <c r="G16" s="34"/>
      <c r="H16" s="34"/>
      <c r="I16" s="34"/>
      <c r="J16" s="34"/>
      <c r="K16" s="34"/>
      <c r="L16" s="34"/>
      <c r="M16" s="2"/>
      <c r="N16" s="2"/>
      <c r="O16" s="2"/>
      <c r="P16" s="2"/>
      <c r="Q16" s="2"/>
      <c r="R16" s="2"/>
      <c r="S16" s="2"/>
    </row>
    <row r="17" spans="1:19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" customHeight="1">
      <c r="A18" s="30" t="s">
        <v>21</v>
      </c>
      <c r="B18" s="30" t="s">
        <v>22</v>
      </c>
      <c r="C18" s="30" t="s">
        <v>23</v>
      </c>
      <c r="D18" s="30" t="s">
        <v>24</v>
      </c>
      <c r="E18" s="31" t="s">
        <v>25</v>
      </c>
      <c r="F18" s="38" t="s">
        <v>26</v>
      </c>
      <c r="G18" s="38"/>
      <c r="H18" s="38"/>
      <c r="I18" s="38"/>
      <c r="J18" s="38"/>
      <c r="K18" s="38"/>
      <c r="L18" s="40" t="s">
        <v>27</v>
      </c>
      <c r="M18" s="2"/>
      <c r="N18" s="2"/>
      <c r="O18" s="2"/>
      <c r="P18" s="2"/>
      <c r="Q18" s="2"/>
      <c r="R18" s="2"/>
      <c r="S18" s="2"/>
    </row>
    <row r="19" spans="1:19">
      <c r="A19" s="30"/>
      <c r="B19" s="30"/>
      <c r="C19" s="30"/>
      <c r="D19" s="30"/>
      <c r="E19" s="31"/>
      <c r="F19" s="39" t="s">
        <v>38</v>
      </c>
      <c r="G19" s="39"/>
      <c r="H19" s="39" t="s">
        <v>39</v>
      </c>
      <c r="I19" s="39"/>
      <c r="J19" s="39"/>
      <c r="K19" s="39"/>
      <c r="L19" s="40"/>
      <c r="M19" s="2"/>
      <c r="N19" s="2"/>
      <c r="O19" s="2"/>
      <c r="P19" s="2"/>
      <c r="Q19" s="2"/>
      <c r="R19" s="2"/>
      <c r="S19" s="2"/>
    </row>
    <row r="20" spans="1:19" ht="84">
      <c r="A20" s="30"/>
      <c r="B20" s="30"/>
      <c r="C20" s="30"/>
      <c r="D20" s="30"/>
      <c r="E20" s="31"/>
      <c r="F20" s="23" t="s">
        <v>40</v>
      </c>
      <c r="G20" s="23" t="s">
        <v>41</v>
      </c>
      <c r="H20" s="23" t="s">
        <v>42</v>
      </c>
      <c r="I20" s="23" t="s">
        <v>43</v>
      </c>
      <c r="J20" s="22" t="s">
        <v>44</v>
      </c>
      <c r="K20" s="23" t="s">
        <v>45</v>
      </c>
      <c r="L20" s="40"/>
      <c r="M20" s="2"/>
      <c r="N20" s="2"/>
      <c r="O20" s="2"/>
      <c r="P20" s="2"/>
      <c r="Q20" s="2"/>
      <c r="R20" s="2"/>
      <c r="S20" s="17"/>
    </row>
    <row r="21" spans="1:19">
      <c r="A21" s="30"/>
      <c r="B21" s="30"/>
      <c r="C21" s="30"/>
      <c r="D21" s="30"/>
      <c r="E21" s="31"/>
      <c r="F21" s="22" t="s">
        <v>46</v>
      </c>
      <c r="G21" s="22" t="s">
        <v>47</v>
      </c>
      <c r="H21" s="22" t="s">
        <v>48</v>
      </c>
      <c r="I21" s="22" t="s">
        <v>48</v>
      </c>
      <c r="J21" s="22" t="s">
        <v>47</v>
      </c>
      <c r="K21" s="22" t="s">
        <v>48</v>
      </c>
      <c r="L21" s="40"/>
      <c r="M21" s="2"/>
      <c r="N21" s="2"/>
      <c r="O21" s="2"/>
      <c r="P21" s="2"/>
      <c r="Q21" s="2"/>
      <c r="R21" s="2"/>
      <c r="S21" s="2"/>
    </row>
    <row r="22" spans="1:19">
      <c r="A22" s="14" t="s">
        <v>54</v>
      </c>
      <c r="B22" s="15" t="s">
        <v>55</v>
      </c>
      <c r="C22" s="15" t="s">
        <v>56</v>
      </c>
      <c r="D22" s="18">
        <v>2890000</v>
      </c>
      <c r="E22" s="18">
        <v>900000</v>
      </c>
      <c r="F22" s="19">
        <v>27</v>
      </c>
      <c r="G22" s="19">
        <v>16</v>
      </c>
      <c r="H22" s="19">
        <v>6</v>
      </c>
      <c r="I22" s="19">
        <v>8</v>
      </c>
      <c r="J22" s="19">
        <v>15</v>
      </c>
      <c r="K22" s="19">
        <v>9</v>
      </c>
      <c r="L22" s="20">
        <f t="shared" ref="L22:L31" si="0">SUM(F22:K22)</f>
        <v>81</v>
      </c>
      <c r="M22" s="2"/>
      <c r="N22" s="2"/>
      <c r="O22" s="2"/>
      <c r="P22" s="2"/>
      <c r="Q22" s="2"/>
      <c r="R22" s="2"/>
      <c r="S22" s="2"/>
    </row>
    <row r="23" spans="1:19">
      <c r="A23" s="21" t="s">
        <v>69</v>
      </c>
      <c r="B23" s="21" t="s">
        <v>70</v>
      </c>
      <c r="C23" s="26" t="s">
        <v>71</v>
      </c>
      <c r="D23" s="18">
        <v>4426290</v>
      </c>
      <c r="E23" s="18">
        <v>1600000</v>
      </c>
      <c r="F23" s="19">
        <v>22</v>
      </c>
      <c r="G23" s="19">
        <v>16</v>
      </c>
      <c r="H23" s="19">
        <v>7</v>
      </c>
      <c r="I23" s="19">
        <v>9</v>
      </c>
      <c r="J23" s="19">
        <v>15</v>
      </c>
      <c r="K23" s="19">
        <v>9</v>
      </c>
      <c r="L23" s="20">
        <f t="shared" si="0"/>
        <v>78</v>
      </c>
      <c r="M23" s="2"/>
      <c r="N23" s="2"/>
      <c r="O23" s="2"/>
      <c r="P23" s="2"/>
      <c r="Q23" s="2"/>
      <c r="R23" s="2"/>
      <c r="S23" s="2"/>
    </row>
    <row r="24" spans="1:19">
      <c r="A24" s="21" t="s">
        <v>64</v>
      </c>
      <c r="B24" s="21" t="s">
        <v>62</v>
      </c>
      <c r="C24" s="26" t="s">
        <v>65</v>
      </c>
      <c r="D24" s="18">
        <v>9137250</v>
      </c>
      <c r="E24" s="18">
        <v>3400000</v>
      </c>
      <c r="F24" s="19">
        <v>21</v>
      </c>
      <c r="G24" s="19">
        <v>12</v>
      </c>
      <c r="H24" s="19">
        <v>9</v>
      </c>
      <c r="I24" s="19">
        <v>8</v>
      </c>
      <c r="J24" s="19">
        <v>15</v>
      </c>
      <c r="K24" s="19">
        <v>7</v>
      </c>
      <c r="L24" s="20">
        <f t="shared" si="0"/>
        <v>72</v>
      </c>
      <c r="M24" s="2"/>
      <c r="N24" s="2"/>
      <c r="O24" s="2"/>
      <c r="P24" s="2"/>
      <c r="Q24" s="2"/>
      <c r="R24" s="2"/>
      <c r="S24" s="2"/>
    </row>
    <row r="25" spans="1:19">
      <c r="A25" s="21" t="s">
        <v>75</v>
      </c>
      <c r="B25" s="21" t="s">
        <v>76</v>
      </c>
      <c r="C25" s="26" t="s">
        <v>77</v>
      </c>
      <c r="D25" s="18">
        <v>12594080</v>
      </c>
      <c r="E25" s="18">
        <v>7500000</v>
      </c>
      <c r="F25" s="19">
        <v>22</v>
      </c>
      <c r="G25" s="19">
        <v>13</v>
      </c>
      <c r="H25" s="19">
        <v>7</v>
      </c>
      <c r="I25" s="19">
        <v>7</v>
      </c>
      <c r="J25" s="19">
        <v>13</v>
      </c>
      <c r="K25" s="19">
        <v>9</v>
      </c>
      <c r="L25" s="20">
        <f t="shared" si="0"/>
        <v>71</v>
      </c>
      <c r="M25" s="2"/>
      <c r="N25" s="2"/>
      <c r="O25" s="2"/>
      <c r="P25" s="2"/>
      <c r="Q25" s="2"/>
      <c r="R25" s="2"/>
      <c r="S25" s="2"/>
    </row>
    <row r="26" spans="1:19">
      <c r="A26" s="21" t="s">
        <v>49</v>
      </c>
      <c r="B26" s="21" t="s">
        <v>50</v>
      </c>
      <c r="C26" s="26" t="s">
        <v>51</v>
      </c>
      <c r="D26" s="18">
        <v>80750814</v>
      </c>
      <c r="E26" s="18">
        <v>9200000</v>
      </c>
      <c r="F26" s="19">
        <v>26</v>
      </c>
      <c r="G26" s="19">
        <v>16</v>
      </c>
      <c r="H26" s="19">
        <v>7</v>
      </c>
      <c r="I26" s="19">
        <v>8</v>
      </c>
      <c r="J26" s="19">
        <v>17</v>
      </c>
      <c r="K26" s="19">
        <v>8</v>
      </c>
      <c r="L26" s="20">
        <f>SUM(F26:K26)</f>
        <v>82</v>
      </c>
      <c r="M26" s="2"/>
      <c r="N26" s="2"/>
      <c r="O26" s="2"/>
      <c r="P26" s="2"/>
      <c r="Q26" s="2"/>
      <c r="R26" s="2"/>
      <c r="S26" s="2"/>
    </row>
    <row r="27" spans="1:19">
      <c r="A27" s="21" t="s">
        <v>58</v>
      </c>
      <c r="B27" s="21" t="s">
        <v>59</v>
      </c>
      <c r="C27" s="26" t="s">
        <v>60</v>
      </c>
      <c r="D27" s="18">
        <v>4020940</v>
      </c>
      <c r="E27" s="18">
        <v>2400000</v>
      </c>
      <c r="F27" s="19">
        <v>25</v>
      </c>
      <c r="G27" s="19">
        <v>17</v>
      </c>
      <c r="H27" s="19">
        <v>6</v>
      </c>
      <c r="I27" s="19">
        <v>8</v>
      </c>
      <c r="J27" s="19">
        <v>14</v>
      </c>
      <c r="K27" s="19">
        <v>9</v>
      </c>
      <c r="L27" s="20">
        <f t="shared" si="0"/>
        <v>79</v>
      </c>
      <c r="M27" s="2"/>
      <c r="N27" s="2"/>
      <c r="O27" s="2"/>
      <c r="P27" s="2"/>
      <c r="Q27" s="2"/>
      <c r="R27" s="2"/>
      <c r="S27" s="2"/>
    </row>
    <row r="28" spans="1:19">
      <c r="A28" s="21" t="s">
        <v>81</v>
      </c>
      <c r="B28" s="21" t="s">
        <v>82</v>
      </c>
      <c r="C28" s="26" t="s">
        <v>83</v>
      </c>
      <c r="D28" s="18">
        <v>75232580</v>
      </c>
      <c r="E28" s="18">
        <v>15000000</v>
      </c>
      <c r="F28" s="19">
        <v>17</v>
      </c>
      <c r="G28" s="19">
        <v>13</v>
      </c>
      <c r="H28" s="19">
        <v>5</v>
      </c>
      <c r="I28" s="19">
        <v>8</v>
      </c>
      <c r="J28" s="19">
        <v>7</v>
      </c>
      <c r="K28" s="19">
        <v>5</v>
      </c>
      <c r="L28" s="20">
        <f t="shared" si="0"/>
        <v>55</v>
      </c>
      <c r="M28" s="2"/>
      <c r="N28" s="2"/>
      <c r="O28" s="2"/>
      <c r="P28" s="2"/>
      <c r="Q28" s="2"/>
      <c r="R28" s="2"/>
      <c r="S28" s="2"/>
    </row>
    <row r="29" spans="1:19">
      <c r="A29" s="21" t="s">
        <v>78</v>
      </c>
      <c r="B29" s="21" t="s">
        <v>79</v>
      </c>
      <c r="C29" s="26" t="s">
        <v>80</v>
      </c>
      <c r="D29" s="18">
        <v>9370000</v>
      </c>
      <c r="E29" s="18">
        <v>3100000</v>
      </c>
      <c r="F29" s="19">
        <v>26</v>
      </c>
      <c r="G29" s="19">
        <v>15</v>
      </c>
      <c r="H29" s="19">
        <v>5</v>
      </c>
      <c r="I29" s="19">
        <v>5</v>
      </c>
      <c r="J29" s="19">
        <v>12</v>
      </c>
      <c r="K29" s="19">
        <v>5</v>
      </c>
      <c r="L29" s="20">
        <f>SUM(F29:K29)</f>
        <v>68</v>
      </c>
      <c r="M29" s="2"/>
      <c r="N29" s="2"/>
      <c r="O29" s="2"/>
      <c r="P29" s="2"/>
      <c r="Q29" s="2"/>
      <c r="R29" s="2"/>
      <c r="S29" s="2"/>
    </row>
    <row r="30" spans="1:19">
      <c r="A30" s="21" t="s">
        <v>61</v>
      </c>
      <c r="B30" s="21" t="s">
        <v>62</v>
      </c>
      <c r="C30" s="26" t="s">
        <v>63</v>
      </c>
      <c r="D30" s="18">
        <v>79376500</v>
      </c>
      <c r="E30" s="18">
        <v>19500000</v>
      </c>
      <c r="F30" s="19">
        <v>27</v>
      </c>
      <c r="G30" s="19">
        <v>18</v>
      </c>
      <c r="H30" s="19">
        <v>7</v>
      </c>
      <c r="I30" s="19">
        <v>8</v>
      </c>
      <c r="J30" s="19">
        <v>15</v>
      </c>
      <c r="K30" s="19">
        <v>8</v>
      </c>
      <c r="L30" s="20">
        <f>SUM(F30:K30)</f>
        <v>83</v>
      </c>
      <c r="M30" s="2"/>
      <c r="N30" s="2"/>
      <c r="O30" s="2"/>
      <c r="P30" s="2"/>
      <c r="Q30" s="2"/>
      <c r="R30" s="2"/>
      <c r="S30" s="2"/>
    </row>
    <row r="31" spans="1:19">
      <c r="A31" s="21" t="s">
        <v>72</v>
      </c>
      <c r="B31" s="21" t="s">
        <v>73</v>
      </c>
      <c r="C31" s="26" t="s">
        <v>74</v>
      </c>
      <c r="D31" s="18">
        <v>3479000</v>
      </c>
      <c r="E31" s="18">
        <v>2500000</v>
      </c>
      <c r="F31" s="19">
        <v>26</v>
      </c>
      <c r="G31" s="19">
        <v>14</v>
      </c>
      <c r="H31" s="19">
        <v>4</v>
      </c>
      <c r="I31" s="19">
        <v>10</v>
      </c>
      <c r="J31" s="19">
        <v>8</v>
      </c>
      <c r="K31" s="19">
        <v>8</v>
      </c>
      <c r="L31" s="20">
        <f t="shared" si="0"/>
        <v>70</v>
      </c>
      <c r="M31" s="2"/>
      <c r="N31" s="2"/>
      <c r="O31" s="2"/>
      <c r="P31" s="2"/>
      <c r="Q31" s="2"/>
      <c r="R31" s="2"/>
      <c r="S31" s="2"/>
    </row>
    <row r="32" spans="1:19">
      <c r="A32" s="21" t="s">
        <v>66</v>
      </c>
      <c r="B32" s="21" t="s">
        <v>67</v>
      </c>
      <c r="C32" s="26" t="s">
        <v>68</v>
      </c>
      <c r="D32" s="18">
        <v>4859780</v>
      </c>
      <c r="E32" s="18">
        <v>1800000</v>
      </c>
      <c r="F32" s="19">
        <v>25</v>
      </c>
      <c r="G32" s="19">
        <v>13</v>
      </c>
      <c r="H32" s="19">
        <v>7</v>
      </c>
      <c r="I32" s="19">
        <v>9</v>
      </c>
      <c r="J32" s="19">
        <v>15</v>
      </c>
      <c r="K32" s="19">
        <v>8</v>
      </c>
      <c r="L32" s="20">
        <f>SUM(F32:K32)</f>
        <v>77</v>
      </c>
      <c r="M32" s="2"/>
      <c r="N32" s="2"/>
      <c r="O32" s="2"/>
      <c r="P32" s="2"/>
      <c r="Q32" s="2"/>
      <c r="R32" s="2"/>
      <c r="S32" s="2"/>
    </row>
    <row r="33" spans="1:19">
      <c r="A33" s="4"/>
      <c r="B33" s="4"/>
      <c r="C33" s="4"/>
      <c r="D33" s="5">
        <f>SUM(D22:D32)</f>
        <v>286137234</v>
      </c>
      <c r="E33" s="5">
        <f>SUM(E22:E32)</f>
        <v>66900000</v>
      </c>
      <c r="F33" s="4"/>
      <c r="G33" s="4"/>
      <c r="H33" s="4"/>
      <c r="I33" s="4"/>
      <c r="J33" s="4"/>
      <c r="K33" s="4"/>
      <c r="L33" s="12"/>
      <c r="M33" s="2"/>
      <c r="N33" s="2"/>
      <c r="O33" s="2"/>
      <c r="P33" s="2"/>
      <c r="Q33" s="2"/>
      <c r="R33" s="2"/>
      <c r="S33" s="2"/>
    </row>
    <row r="34" spans="1:19">
      <c r="A34" s="4"/>
      <c r="B34" s="4"/>
      <c r="C34" s="4"/>
      <c r="D34" s="4"/>
      <c r="E34" s="6"/>
      <c r="F34" s="4"/>
      <c r="G34" s="4"/>
      <c r="H34" s="4"/>
      <c r="I34" s="4"/>
      <c r="J34" s="4"/>
      <c r="K34" s="4"/>
      <c r="L34" s="4"/>
      <c r="M34" s="2"/>
      <c r="N34" s="2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</sheetData>
  <mergeCells count="21">
    <mergeCell ref="A7:C7"/>
    <mergeCell ref="D10:L10"/>
    <mergeCell ref="D16:L16"/>
    <mergeCell ref="D3:L3"/>
    <mergeCell ref="D4:L4"/>
    <mergeCell ref="D5:L5"/>
    <mergeCell ref="D6:L6"/>
    <mergeCell ref="D11:L11"/>
    <mergeCell ref="D12:L12"/>
    <mergeCell ref="D13:L13"/>
    <mergeCell ref="D14:L14"/>
    <mergeCell ref="D15:L15"/>
    <mergeCell ref="L18:L21"/>
    <mergeCell ref="F19:G19"/>
    <mergeCell ref="H19:K19"/>
    <mergeCell ref="F18:K18"/>
    <mergeCell ref="A18:A21"/>
    <mergeCell ref="B18:B21"/>
    <mergeCell ref="C18:C21"/>
    <mergeCell ref="D18:D21"/>
    <mergeCell ref="E18:E21"/>
  </mergeCells>
  <dataValidations count="6">
    <dataValidation type="decimal" operator="lessThanOrEqual" allowBlank="1" showInputMessage="1" showErrorMessage="1" error="max. 10" sqref="J1:K12 J17:K19 J33:K34" xr:uid="{8982C7D7-64CA-4492-91FA-EAC75F079822}">
      <formula1>10</formula1>
    </dataValidation>
    <dataValidation type="decimal" operator="lessThanOrEqual" allowBlank="1" showInputMessage="1" showErrorMessage="1" error="max. 5" sqref="I1:I12 I17:I19 I33:I34" xr:uid="{F3B1837A-DAC0-4A0A-8C32-4ED02AD7BE6E}">
      <formula1>20</formula1>
    </dataValidation>
    <dataValidation type="decimal" operator="lessThanOrEqual" allowBlank="1" showInputMessage="1" showErrorMessage="1" error="max. 15" sqref="H1:H12 H17:H19 H33:H34" xr:uid="{FEEAE078-233F-491B-A355-67E3C3D08DB4}">
      <formula1>10</formula1>
    </dataValidation>
    <dataValidation type="decimal" operator="lessThanOrEqual" allowBlank="1" showInputMessage="1" showErrorMessage="1" error="max. 15" sqref="G1:G12 G17:G19 G33:G34" xr:uid="{2472B704-357E-49A1-9CFC-C4530C5E2D48}">
      <formula1>20</formula1>
    </dataValidation>
    <dataValidation type="decimal" operator="lessThanOrEqual" allowBlank="1" showInputMessage="1" showErrorMessage="1" error="max. 40" sqref="F1:F12 F17:F19 F33:F34" xr:uid="{9D210E15-E891-4D16-A601-FBB81DC02A9C}">
      <formula1>30</formula1>
    </dataValidation>
    <dataValidation type="decimal" operator="lessThanOrEqual" allowBlank="1" showInputMessage="1" showErrorMessage="1" sqref="F22:K32" xr:uid="{B94219C5-1FE5-49D9-A5F2-BF8E99B8004E}">
      <formula1>30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DA74F8-9531-4F88-8C92-91510AE2480E}"/>
</file>

<file path=customXml/itemProps2.xml><?xml version="1.0" encoding="utf-8"?>
<ds:datastoreItem xmlns:ds="http://schemas.openxmlformats.org/officeDocument/2006/customXml" ds:itemID="{30D02891-466C-4297-BBA9-415DF8D3BEC1}"/>
</file>

<file path=customXml/itemProps3.xml><?xml version="1.0" encoding="utf-8"?>
<ds:datastoreItem xmlns:ds="http://schemas.openxmlformats.org/officeDocument/2006/customXml" ds:itemID="{019C454F-5295-4688-BDE3-514824CCF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/>
  <cp:revision/>
  <dcterms:created xsi:type="dcterms:W3CDTF">2013-12-06T22:03:05Z</dcterms:created>
  <dcterms:modified xsi:type="dcterms:W3CDTF">2026-09-17T09:35:53Z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