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25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19\10. jednání - červenec\"/>
    </mc:Choice>
  </mc:AlternateContent>
  <xr:revisionPtr revIDLastSave="0" documentId="8_{40498571-3EDE-4764-98DA-F4B6FAB1620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ucast na zahr. festivalech" sheetId="2" r:id="rId1"/>
    <sheet name="HB" sheetId="3" r:id="rId2"/>
    <sheet name="JarK" sheetId="4" r:id="rId3"/>
    <sheet name="JK" sheetId="5" r:id="rId4"/>
    <sheet name="MŠ" sheetId="6" r:id="rId5"/>
    <sheet name="OZ" sheetId="8" r:id="rId6"/>
    <sheet name="PV" sheetId="7" r:id="rId7"/>
    <sheet name="RN" sheetId="9" r:id="rId8"/>
    <sheet name="TCD" sheetId="10" r:id="rId9"/>
  </sheets>
  <definedNames>
    <definedName name="_xlnm.Print_Area" localSheetId="0">'ucast na zahr. festivalech'!$A$1:$Y$21</definedName>
  </definedNames>
  <calcPr calcId="191028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9" i="10" l="1"/>
  <c r="Q18" i="10"/>
  <c r="Q17" i="10"/>
  <c r="Q16" i="10"/>
  <c r="Q15" i="10"/>
  <c r="Q14" i="10"/>
  <c r="Q19" i="9"/>
  <c r="Q18" i="9"/>
  <c r="Q17" i="9"/>
  <c r="Q16" i="9"/>
  <c r="Q15" i="9"/>
  <c r="Q14" i="9"/>
  <c r="Q14" i="8"/>
  <c r="Q15" i="8"/>
  <c r="Q16" i="8"/>
  <c r="Q17" i="8"/>
  <c r="Q18" i="8"/>
  <c r="Q19" i="8"/>
  <c r="Q19" i="7"/>
  <c r="Q19" i="6"/>
  <c r="Q19" i="5"/>
  <c r="Q19" i="4"/>
  <c r="Q19" i="3"/>
  <c r="R20" i="2" l="1"/>
  <c r="Q18" i="7" l="1"/>
  <c r="Q17" i="7"/>
  <c r="Q16" i="7"/>
  <c r="Q15" i="7"/>
  <c r="Q14" i="7"/>
  <c r="Q18" i="6"/>
  <c r="Q17" i="6"/>
  <c r="Q16" i="6"/>
  <c r="Q15" i="6"/>
  <c r="Q14" i="6"/>
  <c r="Q18" i="5"/>
  <c r="Q17" i="5"/>
  <c r="Q16" i="5"/>
  <c r="Q15" i="5"/>
  <c r="Q14" i="5"/>
  <c r="Q18" i="4"/>
  <c r="Q17" i="4"/>
  <c r="Q16" i="4"/>
  <c r="Q15" i="4"/>
  <c r="Q14" i="4"/>
  <c r="Q15" i="3"/>
  <c r="Q16" i="3"/>
  <c r="Q17" i="3"/>
  <c r="Q18" i="3"/>
  <c r="Q14" i="3"/>
  <c r="R21" i="2" l="1"/>
  <c r="E20" i="2"/>
  <c r="D20" i="2"/>
</calcChain>
</file>

<file path=xl/sharedStrings.xml><?xml version="1.0" encoding="utf-8"?>
<sst xmlns="http://schemas.openxmlformats.org/spreadsheetml/2006/main" count="773" uniqueCount="87">
  <si>
    <t>Účast českých filmů na zahraničních festivalech</t>
  </si>
  <si>
    <r>
      <t>Evidenční číslo výzvy:</t>
    </r>
    <r>
      <rPr>
        <sz val="11"/>
        <color theme="1"/>
        <rFont val="Calibri"/>
        <family val="2"/>
        <charset val="238"/>
        <scheme val="minor"/>
      </rPr>
      <t xml:space="preserve"> 2019-5-1-1</t>
    </r>
  </si>
  <si>
    <t>Cíle podpory kinematografie:</t>
  </si>
  <si>
    <r>
      <t>Dotační okruh:</t>
    </r>
    <r>
      <rPr>
        <sz val="11"/>
        <color theme="1"/>
        <rFont val="Calibri"/>
        <family val="2"/>
        <charset val="238"/>
        <scheme val="minor"/>
      </rPr>
      <t xml:space="preserve"> 5. propagace českého kinematografického díla</t>
    </r>
  </si>
  <si>
    <t>1. podpora propagace české kinematografie v zahraničí</t>
  </si>
  <si>
    <r>
      <t>Lhůta pro podávání žádostí:</t>
    </r>
    <r>
      <rPr>
        <sz val="11"/>
        <color theme="1"/>
        <rFont val="Calibri"/>
        <family val="2"/>
        <charset val="238"/>
        <scheme val="minor"/>
      </rPr>
      <t xml:space="preserve"> 2. 4. 2019 - 30. 9. 2019</t>
    </r>
  </si>
  <si>
    <t>Finanční alokace: 2 000 000 Kč</t>
  </si>
  <si>
    <t>Specifikace dotačního okruhu</t>
  </si>
  <si>
    <r>
      <t>Lhůta pro dokončení projektu:</t>
    </r>
    <r>
      <rPr>
        <sz val="11"/>
        <color theme="1"/>
        <rFont val="Calibri"/>
        <family val="2"/>
        <charset val="238"/>
        <scheme val="minor"/>
      </rPr>
      <t xml:space="preserve"> dle žádosti, nejpozději do 6-ti měsíců po realizaci festivalu</t>
    </r>
  </si>
  <si>
    <t>Forma podpory: neinvestiční dotace</t>
  </si>
  <si>
    <t xml:space="preserve">Podpora je určena pro jednotlivá česká kinematografická díla (ve smyslu § 2 odst. 1 písm. f) zákona o audiovizi) a jejich účast na nejvýznamnějších mezinárodních filmových festivalech v zahraničí. </t>
  </si>
  <si>
    <t>Rada Státního fondu kinematografie deklaruje, že jedno kinematografické dílo bude zpravidla podporovat pouze na jeden výjezd na festival. Druhou podporu pro jedno kinematografické dílo v této výzvě bude udělovat pouze výjimečně, a to zejména v případě, že půjde o významný festival, který umožní kinematografickému dílu cestu na nový distribuční trh.</t>
  </si>
  <si>
    <t>evidenční číslo projektu</t>
  </si>
  <si>
    <t>název žadatele</t>
  </si>
  <si>
    <t>název projektu</t>
  </si>
  <si>
    <t>celkový rozpočet projektu</t>
  </si>
  <si>
    <t>požadovaná podpora</t>
  </si>
  <si>
    <t>expert: první losované pořadí</t>
  </si>
  <si>
    <t>expert: druhé losované pořadí</t>
  </si>
  <si>
    <t>Umělecká, dramaturgická a/nebo programová kvalita projektu</t>
  </si>
  <si>
    <t>Personální zajištění projektu</t>
  </si>
  <si>
    <t>Přínos a význam pro českou a evropskou kinematografii</t>
  </si>
  <si>
    <t>Srozumitelnost a úplnost podané žádosti včetně příloh</t>
  </si>
  <si>
    <t>Ekonomické parametry projektu</t>
  </si>
  <si>
    <t>Distribuční a marketingová strategie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</si>
  <si>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</si>
  <si>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</si>
  <si>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</si>
  <si>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</si>
  <si>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</si>
  <si>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</si>
  <si>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</si>
  <si>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</si>
  <si>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</si>
  <si>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</si>
  <si>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jméno experta</t>
  </si>
  <si>
    <t>doporučení</t>
  </si>
  <si>
    <t>0-40</t>
  </si>
  <si>
    <t>0-15</t>
  </si>
  <si>
    <t>0-5</t>
  </si>
  <si>
    <t>0-10</t>
  </si>
  <si>
    <t>2974/2019</t>
  </si>
  <si>
    <t>13ka s.r.o.</t>
  </si>
  <si>
    <t>Spolu sami v Annecy 2019</t>
  </si>
  <si>
    <t>Slováková Andrea</t>
  </si>
  <si>
    <t>ano</t>
  </si>
  <si>
    <t>Vadocký Daniel</t>
  </si>
  <si>
    <t>x</t>
  </si>
  <si>
    <t>neinvestiční dotace</t>
  </si>
  <si>
    <t>90%</t>
  </si>
  <si>
    <t>2984/2019</t>
  </si>
  <si>
    <t>AMU v.š.</t>
  </si>
  <si>
    <t>Sto Dvacet Osm Tisíc</t>
  </si>
  <si>
    <t>Reifová Irena</t>
  </si>
  <si>
    <t>Škach Vladislav</t>
  </si>
  <si>
    <t>70%</t>
  </si>
  <si>
    <t>3021/2019</t>
  </si>
  <si>
    <t>Analog Vision s.r.o.</t>
  </si>
  <si>
    <t>Můj neznámý vojín - DOK.fest München</t>
  </si>
  <si>
    <t>Staníková Daniela</t>
  </si>
  <si>
    <t>Voráč Jiří</t>
  </si>
  <si>
    <t>66%</t>
  </si>
  <si>
    <t>31.8.2019</t>
  </si>
  <si>
    <t>3022/2019</t>
  </si>
  <si>
    <t>Artcam Films s.r.o.</t>
  </si>
  <si>
    <t>Sólo - MFF Cannes 2019 - L´ACID</t>
  </si>
  <si>
    <t>Baslarová Iva</t>
  </si>
  <si>
    <t>Slavík Petr</t>
  </si>
  <si>
    <t>60%</t>
  </si>
  <si>
    <t>9.11.2019</t>
  </si>
  <si>
    <t>3023/2019</t>
  </si>
  <si>
    <t>NEGATIV s.r.o.</t>
  </si>
  <si>
    <t>Forman vs. Forman v Cannes</t>
  </si>
  <si>
    <t>Foll Jan</t>
  </si>
  <si>
    <t>Španihelová Magda</t>
  </si>
  <si>
    <t>ne</t>
  </si>
  <si>
    <t>30.8.2019</t>
  </si>
  <si>
    <t>3110/2019</t>
  </si>
  <si>
    <t>i/o post s.r.o.</t>
  </si>
  <si>
    <t>Oroslan</t>
  </si>
  <si>
    <t>Kot Peter</t>
  </si>
  <si>
    <t>85%</t>
  </si>
  <si>
    <t>15.2.2020</t>
  </si>
  <si>
    <t>31.1.2020</t>
  </si>
  <si>
    <t>zbývá</t>
  </si>
  <si>
    <t>radní nebodoval</t>
  </si>
  <si>
    <t>radní nebodovala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</si>
</sst>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5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8"/>
      <name val="Arial"/>
      <family val="2"/>
      <charset val="238"/>
    </font>
    <font>
      <sz val="9.5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/>
      <top style="thin">
        <color rgb="FFB4B4B4"/>
      </top>
      <bottom/>
      <diagonal/>
    </border>
    <border>
      <left/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/>
      <top/>
      <bottom style="thin">
        <color rgb="FFB4B4B4"/>
      </bottom>
      <diagonal/>
    </border>
    <border>
      <left/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45">
    <xf numFmtId="0" fontId="0" fillId="0" borderId="0" xfId="0"/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2" fontId="3" fillId="2" borderId="0" xfId="0" applyNumberFormat="1" applyFont="1" applyFill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2" fontId="3" fillId="2" borderId="1" xfId="0" applyNumberFormat="1" applyFont="1" applyFill="1" applyBorder="1" applyAlignment="1">
      <alignment horizontal="left" vertical="top"/>
    </xf>
    <xf numFmtId="3" fontId="3" fillId="2" borderId="0" xfId="0" applyNumberFormat="1" applyFont="1" applyFill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0" fillId="2" borderId="0" xfId="0" applyFill="1" applyAlignment="1">
      <alignment horizontal="left" vertical="top"/>
    </xf>
    <xf numFmtId="3" fontId="3" fillId="2" borderId="0" xfId="0" applyNumberFormat="1" applyFont="1" applyFill="1" applyAlignment="1">
      <alignment horizontal="right" vertical="top"/>
    </xf>
    <xf numFmtId="0" fontId="3" fillId="2" borderId="0" xfId="0" applyFont="1" applyFill="1" applyAlignment="1">
      <alignment horizontal="right" vertical="top"/>
    </xf>
    <xf numFmtId="49" fontId="3" fillId="2" borderId="1" xfId="0" applyNumberFormat="1" applyFont="1" applyFill="1" applyBorder="1" applyAlignment="1">
      <alignment horizontal="left"/>
    </xf>
    <xf numFmtId="49" fontId="3" fillId="2" borderId="1" xfId="0" applyNumberFormat="1" applyFont="1" applyFill="1" applyBorder="1" applyAlignment="1">
      <alignment horizontal="left" wrapText="1"/>
    </xf>
    <xf numFmtId="3" fontId="3" fillId="2" borderId="1" xfId="0" applyNumberFormat="1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center" vertical="top"/>
    </xf>
    <xf numFmtId="49" fontId="3" fillId="2" borderId="1" xfId="0" applyNumberFormat="1" applyFont="1" applyFill="1" applyBorder="1" applyAlignment="1">
      <alignment horizontal="center"/>
    </xf>
    <xf numFmtId="9" fontId="3" fillId="2" borderId="1" xfId="0" applyNumberFormat="1" applyFont="1" applyFill="1" applyBorder="1" applyAlignment="1">
      <alignment horizontal="center"/>
    </xf>
    <xf numFmtId="1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left"/>
    </xf>
    <xf numFmtId="1" fontId="3" fillId="2" borderId="1" xfId="0" applyNumberFormat="1" applyFont="1" applyFill="1" applyBorder="1" applyAlignment="1">
      <alignment horizontal="left" vertical="top"/>
    </xf>
    <xf numFmtId="14" fontId="3" fillId="2" borderId="1" xfId="0" applyNumberFormat="1" applyFont="1" applyFill="1" applyBorder="1" applyAlignment="1">
      <alignment horizontal="center" vertical="top"/>
    </xf>
    <xf numFmtId="49" fontId="3" fillId="2" borderId="1" xfId="0" applyNumberFormat="1" applyFont="1" applyFill="1" applyBorder="1"/>
    <xf numFmtId="3" fontId="3" fillId="2" borderId="1" xfId="0" applyNumberFormat="1" applyFont="1" applyFill="1" applyBorder="1" applyAlignment="1">
      <alignment horizontal="right"/>
    </xf>
    <xf numFmtId="3" fontId="3" fillId="2" borderId="1" xfId="0" applyNumberFormat="1" applyFont="1" applyFill="1" applyBorder="1" applyAlignment="1">
      <alignment horizontal="left" wrapText="1"/>
    </xf>
    <xf numFmtId="3" fontId="3" fillId="2" borderId="1" xfId="0" applyNumberFormat="1" applyFont="1" applyFill="1" applyBorder="1" applyAlignment="1">
      <alignment horizontal="right" vertical="top"/>
    </xf>
    <xf numFmtId="0" fontId="3" fillId="2" borderId="0" xfId="0" applyFont="1" applyFill="1" applyAlignment="1">
      <alignment horizontal="left" vertical="top" wrapText="1"/>
    </xf>
    <xf numFmtId="49" fontId="3" fillId="2" borderId="1" xfId="0" applyNumberFormat="1" applyFont="1" applyFill="1" applyBorder="1" applyAlignment="1">
      <alignment horizontal="left" vertical="top"/>
    </xf>
    <xf numFmtId="0" fontId="1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2" fontId="1" fillId="2" borderId="1" xfId="0" applyNumberFormat="1" applyFont="1" applyFill="1" applyBorder="1" applyAlignment="1">
      <alignment horizontal="left" vertical="top" wrapText="1"/>
    </xf>
    <xf numFmtId="2" fontId="1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2" fontId="1" fillId="2" borderId="8" xfId="0" applyNumberFormat="1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2" fontId="1" fillId="2" borderId="3" xfId="0" applyNumberFormat="1" applyFont="1" applyFill="1" applyBorder="1" applyAlignment="1">
      <alignment horizontal="left" vertical="top" wrapText="1"/>
    </xf>
  </cellXfs>
  <cellStyles count="2">
    <cellStyle name="Čárka 2" xfId="1" xr:uid="{00000000-0005-0000-0000-000000000000}"/>
    <cellStyle name="Normální" xfId="0" builtinId="0"/>
  </cellStyles>
  <dxfs count="0"/>
  <tableStyles count="0" defaultTableStyle="TableStyleMedium2" defaultPivotStyle="PivotStyleLight16"/>
  <colors>
    <mruColors>
      <color rgb="FFFE0802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K1048531"/>
  <sheetViews>
    <sheetView tabSelected="1" zoomScale="78" zoomScaleNormal="78"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8" width="14.42578125" style="2" customWidth="1"/>
    <col min="19" max="19" width="18.42578125" style="2" customWidth="1"/>
    <col min="20" max="20" width="10.28515625" style="2" customWidth="1"/>
    <col min="21" max="22" width="9.28515625" style="2" customWidth="1"/>
    <col min="23" max="23" width="10.28515625" style="2" customWidth="1"/>
    <col min="24" max="25" width="15.7109375" style="2" customWidth="1"/>
    <col min="26" max="16384" width="9.140625" style="2"/>
  </cols>
  <sheetData>
    <row r="1" spans="1:89" ht="38.25" customHeight="1">
      <c r="A1" s="1" t="s">
        <v>0</v>
      </c>
    </row>
    <row r="2" spans="1:89" ht="15" customHeight="1">
      <c r="A2" s="7" t="s">
        <v>1</v>
      </c>
      <c r="D2" s="7" t="s">
        <v>2</v>
      </c>
    </row>
    <row r="3" spans="1:89" ht="15" customHeight="1">
      <c r="A3" s="7" t="s">
        <v>3</v>
      </c>
      <c r="D3" s="2" t="s">
        <v>4</v>
      </c>
    </row>
    <row r="4" spans="1:89" ht="15" customHeight="1">
      <c r="A4" s="7" t="s">
        <v>5</v>
      </c>
    </row>
    <row r="5" spans="1:89" ht="15" customHeight="1">
      <c r="A5" s="7" t="s">
        <v>6</v>
      </c>
      <c r="D5" s="7" t="s">
        <v>7</v>
      </c>
    </row>
    <row r="6" spans="1:89" ht="15" customHeight="1">
      <c r="A6" s="28" t="s">
        <v>8</v>
      </c>
      <c r="B6" s="28"/>
      <c r="C6" s="28"/>
    </row>
    <row r="7" spans="1:89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89" ht="15" customHeight="1">
      <c r="A8" s="8"/>
      <c r="D8" s="26"/>
    </row>
    <row r="9" spans="1:89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89" ht="15" customHeight="1">
      <c r="A10" s="7"/>
    </row>
    <row r="11" spans="1:89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  <c r="R11" s="31" t="s">
        <v>27</v>
      </c>
      <c r="S11" s="31" t="s">
        <v>28</v>
      </c>
      <c r="T11" s="31" t="s">
        <v>29</v>
      </c>
      <c r="U11" s="31" t="s">
        <v>30</v>
      </c>
      <c r="V11" s="31" t="s">
        <v>31</v>
      </c>
      <c r="W11" s="31" t="s">
        <v>32</v>
      </c>
      <c r="X11" s="31" t="s">
        <v>33</v>
      </c>
      <c r="Y11" s="31" t="s">
        <v>34</v>
      </c>
    </row>
    <row r="12" spans="1:89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</row>
    <row r="13" spans="1:89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  <c r="R13" s="34"/>
      <c r="S13" s="34"/>
      <c r="T13" s="34"/>
      <c r="U13" s="34"/>
      <c r="V13" s="34"/>
      <c r="W13" s="34"/>
      <c r="X13" s="34"/>
      <c r="Y13" s="34"/>
    </row>
    <row r="14" spans="1:89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34.6</v>
      </c>
      <c r="K14" s="5">
        <v>12</v>
      </c>
      <c r="L14" s="5">
        <v>13.6</v>
      </c>
      <c r="M14" s="5">
        <v>4.8</v>
      </c>
      <c r="N14" s="5">
        <v>9</v>
      </c>
      <c r="O14" s="5">
        <v>8.6</v>
      </c>
      <c r="P14" s="5">
        <v>3</v>
      </c>
      <c r="Q14" s="5">
        <v>85.6</v>
      </c>
      <c r="R14" s="13">
        <v>41000</v>
      </c>
      <c r="S14" s="27" t="s">
        <v>48</v>
      </c>
      <c r="T14" s="16" t="s">
        <v>45</v>
      </c>
      <c r="U14" s="15" t="s">
        <v>45</v>
      </c>
      <c r="V14" s="17">
        <v>0.76</v>
      </c>
      <c r="W14" s="15" t="s">
        <v>49</v>
      </c>
      <c r="X14" s="18">
        <v>43646</v>
      </c>
      <c r="Y14" s="18">
        <v>43799</v>
      </c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</row>
    <row r="15" spans="1:89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31.8</v>
      </c>
      <c r="K15" s="5">
        <v>11</v>
      </c>
      <c r="L15" s="5">
        <v>12.4</v>
      </c>
      <c r="M15" s="5">
        <v>4</v>
      </c>
      <c r="N15" s="5">
        <v>5.6</v>
      </c>
      <c r="O15" s="5">
        <v>6</v>
      </c>
      <c r="P15" s="5">
        <v>4</v>
      </c>
      <c r="Q15" s="5">
        <v>74.8</v>
      </c>
      <c r="R15" s="13">
        <v>60000</v>
      </c>
      <c r="S15" s="27" t="s">
        <v>48</v>
      </c>
      <c r="T15" s="16" t="s">
        <v>45</v>
      </c>
      <c r="U15" s="15" t="s">
        <v>45</v>
      </c>
      <c r="V15" s="17">
        <v>0.62</v>
      </c>
      <c r="W15" s="15" t="s">
        <v>55</v>
      </c>
      <c r="X15" s="18">
        <v>43641</v>
      </c>
      <c r="Y15" s="21">
        <v>43769</v>
      </c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</row>
    <row r="16" spans="1:89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33.200000000000003</v>
      </c>
      <c r="K16" s="5">
        <v>12.6</v>
      </c>
      <c r="L16" s="5">
        <v>13.2</v>
      </c>
      <c r="M16" s="5">
        <v>4.5999999999999996</v>
      </c>
      <c r="N16" s="5">
        <v>8.6</v>
      </c>
      <c r="O16" s="5">
        <v>8.8000000000000007</v>
      </c>
      <c r="P16" s="5">
        <v>4</v>
      </c>
      <c r="Q16" s="5">
        <v>85</v>
      </c>
      <c r="R16" s="25">
        <v>43000</v>
      </c>
      <c r="S16" s="27" t="s">
        <v>48</v>
      </c>
      <c r="T16" s="16" t="s">
        <v>45</v>
      </c>
      <c r="U16" s="15" t="s">
        <v>45</v>
      </c>
      <c r="V16" s="17">
        <v>0.78</v>
      </c>
      <c r="W16" s="15" t="s">
        <v>61</v>
      </c>
      <c r="X16" s="16" t="s">
        <v>62</v>
      </c>
      <c r="Y16" s="21">
        <v>43769</v>
      </c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</row>
    <row r="17" spans="1:89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29</v>
      </c>
      <c r="K17" s="5">
        <v>13</v>
      </c>
      <c r="L17" s="5">
        <v>11.8</v>
      </c>
      <c r="M17" s="5">
        <v>4.5999999999999996</v>
      </c>
      <c r="N17" s="5">
        <v>6.4</v>
      </c>
      <c r="O17" s="5">
        <v>8.4</v>
      </c>
      <c r="P17" s="5">
        <v>4</v>
      </c>
      <c r="Q17" s="5">
        <v>77.2</v>
      </c>
      <c r="R17" s="25">
        <v>60000</v>
      </c>
      <c r="S17" s="27" t="s">
        <v>48</v>
      </c>
      <c r="T17" s="16" t="s">
        <v>45</v>
      </c>
      <c r="U17" s="15" t="s">
        <v>45</v>
      </c>
      <c r="V17" s="17">
        <v>0.42</v>
      </c>
      <c r="W17" s="15" t="s">
        <v>68</v>
      </c>
      <c r="X17" s="16" t="s">
        <v>69</v>
      </c>
      <c r="Y17" s="21">
        <v>43769</v>
      </c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</row>
    <row r="18" spans="1:89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34.799999999999997</v>
      </c>
      <c r="K18" s="5">
        <v>13.4</v>
      </c>
      <c r="L18" s="5">
        <v>13.4</v>
      </c>
      <c r="M18" s="5">
        <v>5</v>
      </c>
      <c r="N18" s="5">
        <v>8.1999999999999993</v>
      </c>
      <c r="O18" s="5">
        <v>9.1999999999999993</v>
      </c>
      <c r="P18" s="5">
        <v>4</v>
      </c>
      <c r="Q18" s="5">
        <v>88</v>
      </c>
      <c r="R18" s="25">
        <v>200000</v>
      </c>
      <c r="S18" s="27" t="s">
        <v>48</v>
      </c>
      <c r="T18" s="16" t="s">
        <v>75</v>
      </c>
      <c r="U18" s="15" t="s">
        <v>45</v>
      </c>
      <c r="V18" s="17">
        <v>0.45</v>
      </c>
      <c r="W18" s="15" t="s">
        <v>68</v>
      </c>
      <c r="X18" s="16" t="s">
        <v>76</v>
      </c>
      <c r="Y18" s="21">
        <v>43769</v>
      </c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</row>
    <row r="19" spans="1:89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32.625</v>
      </c>
      <c r="K19" s="5">
        <v>11.375</v>
      </c>
      <c r="L19" s="5">
        <v>12.25</v>
      </c>
      <c r="M19" s="5">
        <v>4.375</v>
      </c>
      <c r="N19" s="5">
        <v>8.75</v>
      </c>
      <c r="O19" s="5">
        <v>7</v>
      </c>
      <c r="P19" s="5">
        <v>4</v>
      </c>
      <c r="Q19" s="5">
        <v>80.375</v>
      </c>
      <c r="R19" s="23">
        <v>60000</v>
      </c>
      <c r="S19" s="27" t="s">
        <v>48</v>
      </c>
      <c r="T19" s="16" t="s">
        <v>45</v>
      </c>
      <c r="U19" s="15" t="s">
        <v>45</v>
      </c>
      <c r="V19" s="17">
        <v>0.68</v>
      </c>
      <c r="W19" s="15" t="s">
        <v>81</v>
      </c>
      <c r="X19" s="16" t="s">
        <v>82</v>
      </c>
      <c r="Y19" s="16" t="s">
        <v>83</v>
      </c>
    </row>
    <row r="20" spans="1:89">
      <c r="D20" s="9">
        <f>SUM(D14:D18)</f>
        <v>1389006</v>
      </c>
      <c r="E20" s="9">
        <f>SUM(E14:E18)</f>
        <v>522180</v>
      </c>
      <c r="F20" s="6"/>
      <c r="R20" s="9">
        <f>SUM(R14:R19)</f>
        <v>464000</v>
      </c>
      <c r="X20" s="10"/>
      <c r="Y20" s="10"/>
    </row>
    <row r="21" spans="1:89">
      <c r="E21" s="6"/>
      <c r="F21" s="6"/>
      <c r="G21" s="6"/>
      <c r="H21" s="6"/>
      <c r="Q21" s="2" t="s">
        <v>84</v>
      </c>
      <c r="R21" s="9">
        <f>2000000-R20</f>
        <v>1536000</v>
      </c>
    </row>
    <row r="1048531" spans="25:25">
      <c r="Y1048531" s="21"/>
    </row>
  </sheetData>
  <sortState xmlns:xlrd2="http://schemas.microsoft.com/office/spreadsheetml/2017/richdata2" ref="A11:BT22">
    <sortCondition ref="A11"/>
  </sortState>
  <mergeCells count="26">
    <mergeCell ref="V11:V12"/>
    <mergeCell ref="M11:M12"/>
    <mergeCell ref="N11:N12"/>
    <mergeCell ref="O11:O12"/>
    <mergeCell ref="P11:P12"/>
    <mergeCell ref="Q11:Q12"/>
    <mergeCell ref="R11:R12"/>
    <mergeCell ref="S11:S12"/>
    <mergeCell ref="T11:T12"/>
    <mergeCell ref="U11:U12"/>
    <mergeCell ref="A6:C6"/>
    <mergeCell ref="W11:W12"/>
    <mergeCell ref="X11:X12"/>
    <mergeCell ref="Y11:Y12"/>
    <mergeCell ref="A11:A13"/>
    <mergeCell ref="B11:B13"/>
    <mergeCell ref="C11:C13"/>
    <mergeCell ref="D11:D13"/>
    <mergeCell ref="E11:E13"/>
    <mergeCell ref="F11:G12"/>
    <mergeCell ref="H11:I12"/>
    <mergeCell ref="D7:Q7"/>
    <mergeCell ref="D9:Q9"/>
    <mergeCell ref="J11:J12"/>
    <mergeCell ref="K11:K12"/>
    <mergeCell ref="L11:L12"/>
  </mergeCells>
  <dataValidations count="4">
    <dataValidation type="decimal" operator="lessThanOrEqual" allowBlank="1" showInputMessage="1" showErrorMessage="1" error="max. 40" sqref="J14:J18" xr:uid="{00000000-0002-0000-0000-000000000000}">
      <formula1>40</formula1>
    </dataValidation>
    <dataValidation type="decimal" operator="lessThanOrEqual" allowBlank="1" showInputMessage="1" showErrorMessage="1" error="max. 15" sqref="K14:L18" xr:uid="{00000000-0002-0000-0000-000001000000}">
      <formula1>15</formula1>
    </dataValidation>
    <dataValidation type="decimal" operator="lessThanOrEqual" allowBlank="1" showInputMessage="1" showErrorMessage="1" error="max. 10" sqref="N14:O18" xr:uid="{00000000-0002-0000-0000-000002000000}">
      <formula1>10</formula1>
    </dataValidation>
    <dataValidation type="decimal" operator="lessThanOrEqual" allowBlank="1" showInputMessage="1" showErrorMessage="1" error="max. 5" sqref="P14:P18 M14:M18" xr:uid="{00000000-0002-0000-0000-000003000000}">
      <formula1>5</formula1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CBFE8-2190-471F-B933-7E864C5F8411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</row>
    <row r="12" spans="1:70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70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34</v>
      </c>
      <c r="K14" s="5">
        <v>12</v>
      </c>
      <c r="L14" s="5">
        <v>14</v>
      </c>
      <c r="M14" s="5">
        <v>5</v>
      </c>
      <c r="N14" s="5">
        <v>10</v>
      </c>
      <c r="O14" s="5">
        <v>8</v>
      </c>
      <c r="P14" s="5">
        <v>3</v>
      </c>
      <c r="Q14" s="5">
        <f>SUM(J14:P14)</f>
        <v>86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30</v>
      </c>
      <c r="K15" s="5">
        <v>11</v>
      </c>
      <c r="L15" s="5">
        <v>13</v>
      </c>
      <c r="M15" s="5">
        <v>4</v>
      </c>
      <c r="N15" s="5">
        <v>5</v>
      </c>
      <c r="O15" s="5">
        <v>6</v>
      </c>
      <c r="P15" s="5">
        <v>4</v>
      </c>
      <c r="Q15" s="5">
        <f t="shared" ref="Q15:Q19" si="0">SUM(J15:P15)</f>
        <v>73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33</v>
      </c>
      <c r="K16" s="5">
        <v>12</v>
      </c>
      <c r="L16" s="5">
        <v>14</v>
      </c>
      <c r="M16" s="5">
        <v>5</v>
      </c>
      <c r="N16" s="5">
        <v>10</v>
      </c>
      <c r="O16" s="5">
        <v>10</v>
      </c>
      <c r="P16" s="5">
        <v>4</v>
      </c>
      <c r="Q16" s="5">
        <f t="shared" si="0"/>
        <v>88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30</v>
      </c>
      <c r="K17" s="5">
        <v>13</v>
      </c>
      <c r="L17" s="5">
        <v>13</v>
      </c>
      <c r="M17" s="5">
        <v>5</v>
      </c>
      <c r="N17" s="5">
        <v>6</v>
      </c>
      <c r="O17" s="5">
        <v>9</v>
      </c>
      <c r="P17" s="5">
        <v>4</v>
      </c>
      <c r="Q17" s="5">
        <f t="shared" si="0"/>
        <v>80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35</v>
      </c>
      <c r="K18" s="5">
        <v>13</v>
      </c>
      <c r="L18" s="5">
        <v>14</v>
      </c>
      <c r="M18" s="5">
        <v>5</v>
      </c>
      <c r="N18" s="5">
        <v>8</v>
      </c>
      <c r="O18" s="5">
        <v>10</v>
      </c>
      <c r="P18" s="5">
        <v>4</v>
      </c>
      <c r="Q18" s="5">
        <f t="shared" si="0"/>
        <v>89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35</v>
      </c>
      <c r="K19" s="5">
        <v>12</v>
      </c>
      <c r="L19" s="5">
        <v>13</v>
      </c>
      <c r="M19" s="5">
        <v>4</v>
      </c>
      <c r="N19" s="5">
        <v>9</v>
      </c>
      <c r="O19" s="5">
        <v>7</v>
      </c>
      <c r="P19" s="5">
        <v>4</v>
      </c>
      <c r="Q19" s="5">
        <f t="shared" si="0"/>
        <v>84</v>
      </c>
    </row>
    <row r="20" spans="1:70">
      <c r="E20" s="6"/>
      <c r="F20" s="6"/>
      <c r="G20" s="6"/>
      <c r="H20" s="6"/>
    </row>
  </sheetData>
  <mergeCells count="18">
    <mergeCell ref="N11:N12"/>
    <mergeCell ref="O11:O12"/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5" sqref="M14:M18 P14:P18" xr:uid="{A9DE6DB4-F4CD-4E1E-B803-9B67626CE1EB}">
      <formula1>5</formula1>
    </dataValidation>
    <dataValidation type="decimal" operator="lessThanOrEqual" allowBlank="1" showInputMessage="1" showErrorMessage="1" error="max. 10" sqref="N14:O18" xr:uid="{F9CB72EE-7FD9-4162-B8C8-48CBD9048147}">
      <formula1>10</formula1>
    </dataValidation>
    <dataValidation type="decimal" operator="lessThanOrEqual" allowBlank="1" showInputMessage="1" showErrorMessage="1" error="max. 15" sqref="K14:L18" xr:uid="{96FE2BF7-3C30-469E-A9E0-D75C1B7F5CC8}">
      <formula1>15</formula1>
    </dataValidation>
    <dataValidation type="decimal" operator="lessThanOrEqual" allowBlank="1" showInputMessage="1" showErrorMessage="1" error="max. 40" sqref="J14:J18" xr:uid="{1B9296FD-9739-4203-BF29-22811AED42D7}">
      <formula1>40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3E61E-8869-4DA5-ADEB-C2468762347B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</row>
    <row r="12" spans="1:70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70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37</v>
      </c>
      <c r="K14" s="5">
        <v>13</v>
      </c>
      <c r="L14" s="5">
        <v>13</v>
      </c>
      <c r="M14" s="5">
        <v>4</v>
      </c>
      <c r="N14" s="5">
        <v>8</v>
      </c>
      <c r="O14" s="5">
        <v>9</v>
      </c>
      <c r="P14" s="5">
        <v>3</v>
      </c>
      <c r="Q14" s="5">
        <f>SUM(J14:P14)</f>
        <v>87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32</v>
      </c>
      <c r="K15" s="5">
        <v>11</v>
      </c>
      <c r="L15" s="5">
        <v>11</v>
      </c>
      <c r="M15" s="5">
        <v>4</v>
      </c>
      <c r="N15" s="5">
        <v>7</v>
      </c>
      <c r="O15" s="5">
        <v>6</v>
      </c>
      <c r="P15" s="5">
        <v>4</v>
      </c>
      <c r="Q15" s="5">
        <f t="shared" ref="Q15:Q19" si="0">SUM(J15:P15)</f>
        <v>75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35</v>
      </c>
      <c r="K16" s="5">
        <v>13</v>
      </c>
      <c r="L16" s="5">
        <v>13</v>
      </c>
      <c r="M16" s="5">
        <v>4</v>
      </c>
      <c r="N16" s="5">
        <v>8</v>
      </c>
      <c r="O16" s="5">
        <v>9</v>
      </c>
      <c r="P16" s="5">
        <v>4</v>
      </c>
      <c r="Q16" s="5">
        <f t="shared" si="0"/>
        <v>86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28</v>
      </c>
      <c r="K17" s="5">
        <v>12</v>
      </c>
      <c r="L17" s="5">
        <v>10</v>
      </c>
      <c r="M17" s="5">
        <v>4</v>
      </c>
      <c r="N17" s="5">
        <v>7</v>
      </c>
      <c r="O17" s="5">
        <v>8</v>
      </c>
      <c r="P17" s="5">
        <v>4</v>
      </c>
      <c r="Q17" s="5">
        <f t="shared" si="0"/>
        <v>73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35</v>
      </c>
      <c r="K18" s="5">
        <v>13</v>
      </c>
      <c r="L18" s="5">
        <v>12</v>
      </c>
      <c r="M18" s="5">
        <v>5</v>
      </c>
      <c r="N18" s="5">
        <v>8</v>
      </c>
      <c r="O18" s="5">
        <v>9</v>
      </c>
      <c r="P18" s="5">
        <v>4</v>
      </c>
      <c r="Q18" s="5">
        <f t="shared" si="0"/>
        <v>86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31</v>
      </c>
      <c r="K19" s="5">
        <v>12</v>
      </c>
      <c r="L19" s="5">
        <v>12</v>
      </c>
      <c r="M19" s="5">
        <v>5</v>
      </c>
      <c r="N19" s="5">
        <v>8</v>
      </c>
      <c r="O19" s="5">
        <v>6</v>
      </c>
      <c r="P19" s="5">
        <v>4</v>
      </c>
      <c r="Q19" s="5">
        <f t="shared" si="0"/>
        <v>78</v>
      </c>
    </row>
    <row r="20" spans="1:70">
      <c r="E20" s="6"/>
      <c r="F20" s="6"/>
      <c r="G20" s="6"/>
      <c r="H20" s="6"/>
    </row>
  </sheetData>
  <mergeCells count="18">
    <mergeCell ref="N11:N12"/>
    <mergeCell ref="O11:O12"/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J14:J18" xr:uid="{0C1C944D-0858-4B1A-8B65-F0BBCE6D56EF}">
      <formula1>40</formula1>
    </dataValidation>
    <dataValidation type="decimal" operator="lessThanOrEqual" allowBlank="1" showInputMessage="1" showErrorMessage="1" error="max. 15" sqref="K14:L18" xr:uid="{2BFCB683-11A0-4A12-8A1B-F8F3F754DAD1}">
      <formula1>15</formula1>
    </dataValidation>
    <dataValidation type="decimal" operator="lessThanOrEqual" allowBlank="1" showInputMessage="1" showErrorMessage="1" error="max. 10" sqref="N14:O18" xr:uid="{112F0385-9BA7-4D0F-9C8C-68C6CCD9B2EF}">
      <formula1>10</formula1>
    </dataValidation>
    <dataValidation type="decimal" operator="lessThanOrEqual" allowBlank="1" showInputMessage="1" showErrorMessage="1" error="max. 5" sqref="M14:M18 P14:P18" xr:uid="{5AF8D374-8F63-45E9-AC47-63510EB012EB}">
      <formula1>5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CA8F0-205A-4E9F-A3EB-0B640D6E0644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</row>
    <row r="12" spans="1:70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70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35</v>
      </c>
      <c r="K14" s="5">
        <v>11</v>
      </c>
      <c r="L14" s="5">
        <v>14</v>
      </c>
      <c r="M14" s="5">
        <v>5</v>
      </c>
      <c r="N14" s="5">
        <v>9</v>
      </c>
      <c r="O14" s="5">
        <v>9</v>
      </c>
      <c r="P14" s="5">
        <v>3</v>
      </c>
      <c r="Q14" s="5">
        <f>SUM(J14:P14)</f>
        <v>86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32</v>
      </c>
      <c r="K15" s="5">
        <v>11</v>
      </c>
      <c r="L15" s="5">
        <v>13</v>
      </c>
      <c r="M15" s="5">
        <v>4</v>
      </c>
      <c r="N15" s="5">
        <v>7</v>
      </c>
      <c r="O15" s="5">
        <v>6</v>
      </c>
      <c r="P15" s="5">
        <v>4</v>
      </c>
      <c r="Q15" s="5">
        <f t="shared" ref="Q15:Q19" si="0">SUM(J15:P15)</f>
        <v>77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32</v>
      </c>
      <c r="K16" s="5">
        <v>12</v>
      </c>
      <c r="L16" s="5">
        <v>12</v>
      </c>
      <c r="M16" s="5">
        <v>5</v>
      </c>
      <c r="N16" s="5">
        <v>8</v>
      </c>
      <c r="O16" s="5">
        <v>8</v>
      </c>
      <c r="P16" s="5">
        <v>4</v>
      </c>
      <c r="Q16" s="5">
        <f t="shared" si="0"/>
        <v>81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25</v>
      </c>
      <c r="K17" s="5">
        <v>13</v>
      </c>
      <c r="L17" s="5">
        <v>11</v>
      </c>
      <c r="M17" s="5">
        <v>5</v>
      </c>
      <c r="N17" s="5">
        <v>7</v>
      </c>
      <c r="O17" s="5">
        <v>8</v>
      </c>
      <c r="P17" s="5">
        <v>4</v>
      </c>
      <c r="Q17" s="5">
        <f t="shared" si="0"/>
        <v>73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33</v>
      </c>
      <c r="K18" s="5">
        <v>14</v>
      </c>
      <c r="L18" s="5">
        <v>13</v>
      </c>
      <c r="M18" s="5">
        <v>5</v>
      </c>
      <c r="N18" s="5">
        <v>9</v>
      </c>
      <c r="O18" s="5">
        <v>9</v>
      </c>
      <c r="P18" s="5">
        <v>4</v>
      </c>
      <c r="Q18" s="5">
        <f t="shared" si="0"/>
        <v>87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30</v>
      </c>
      <c r="K19" s="5">
        <v>12</v>
      </c>
      <c r="L19" s="5">
        <v>12</v>
      </c>
      <c r="M19" s="5">
        <v>5</v>
      </c>
      <c r="N19" s="5">
        <v>8</v>
      </c>
      <c r="O19" s="5">
        <v>6</v>
      </c>
      <c r="P19" s="5">
        <v>4</v>
      </c>
      <c r="Q19" s="5">
        <f t="shared" si="0"/>
        <v>77</v>
      </c>
    </row>
    <row r="20" spans="1:70">
      <c r="E20" s="6"/>
      <c r="F20" s="6"/>
      <c r="G20" s="6"/>
      <c r="H20" s="6"/>
    </row>
  </sheetData>
  <mergeCells count="18">
    <mergeCell ref="N11:N12"/>
    <mergeCell ref="O11:O12"/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J14:J18" xr:uid="{F9E3969B-9C8C-4E06-94B3-D73E5F10C331}">
      <formula1>40</formula1>
    </dataValidation>
    <dataValidation type="decimal" operator="lessThanOrEqual" allowBlank="1" showInputMessage="1" showErrorMessage="1" error="max. 15" sqref="K14:L18" xr:uid="{0223BECD-9B60-4A7A-945B-CEE9E2D4DA19}">
      <formula1>15</formula1>
    </dataValidation>
    <dataValidation type="decimal" operator="lessThanOrEqual" allowBlank="1" showInputMessage="1" showErrorMessage="1" error="max. 10" sqref="N14:O18" xr:uid="{45AEC1A1-F43E-429D-BBB3-0B179E05896B}">
      <formula1>10</formula1>
    </dataValidation>
    <dataValidation type="decimal" operator="lessThanOrEqual" allowBlank="1" showInputMessage="1" showErrorMessage="1" error="max. 5" sqref="M14:M18 P14:P18" xr:uid="{D2672849-F94E-454B-B993-3A2CD5200F40}">
      <formula1>5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67E8B-9A2D-409C-9D1E-FA4E26186178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</row>
    <row r="12" spans="1:70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70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37</v>
      </c>
      <c r="K14" s="5">
        <v>12</v>
      </c>
      <c r="L14" s="5">
        <v>13</v>
      </c>
      <c r="M14" s="5">
        <v>5</v>
      </c>
      <c r="N14" s="5">
        <v>9</v>
      </c>
      <c r="O14" s="5">
        <v>9</v>
      </c>
      <c r="P14" s="5">
        <v>3</v>
      </c>
      <c r="Q14" s="5">
        <f>SUM(J14:P14)</f>
        <v>88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35</v>
      </c>
      <c r="K15" s="5">
        <v>12</v>
      </c>
      <c r="L15" s="5">
        <v>13</v>
      </c>
      <c r="M15" s="5">
        <v>4</v>
      </c>
      <c r="N15" s="5">
        <v>5</v>
      </c>
      <c r="O15" s="5">
        <v>6</v>
      </c>
      <c r="P15" s="5">
        <v>4</v>
      </c>
      <c r="Q15" s="5">
        <f t="shared" ref="Q15:Q19" si="0">SUM(J15:P15)</f>
        <v>79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34</v>
      </c>
      <c r="K16" s="5">
        <v>13</v>
      </c>
      <c r="L16" s="5">
        <v>13</v>
      </c>
      <c r="M16" s="5">
        <v>5</v>
      </c>
      <c r="N16" s="5">
        <v>9</v>
      </c>
      <c r="O16" s="5">
        <v>9</v>
      </c>
      <c r="P16" s="5">
        <v>4</v>
      </c>
      <c r="Q16" s="5">
        <f t="shared" si="0"/>
        <v>87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34</v>
      </c>
      <c r="K17" s="5">
        <v>13</v>
      </c>
      <c r="L17" s="5">
        <v>12</v>
      </c>
      <c r="M17" s="5">
        <v>5</v>
      </c>
      <c r="N17" s="5">
        <v>6</v>
      </c>
      <c r="O17" s="5">
        <v>9</v>
      </c>
      <c r="P17" s="5">
        <v>4</v>
      </c>
      <c r="Q17" s="5">
        <f t="shared" si="0"/>
        <v>83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34</v>
      </c>
      <c r="K18" s="5">
        <v>13</v>
      </c>
      <c r="L18" s="5">
        <v>13</v>
      </c>
      <c r="M18" s="5">
        <v>5</v>
      </c>
      <c r="N18" s="5">
        <v>8</v>
      </c>
      <c r="O18" s="5">
        <v>9</v>
      </c>
      <c r="P18" s="5">
        <v>4</v>
      </c>
      <c r="Q18" s="5">
        <f t="shared" si="0"/>
        <v>86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34</v>
      </c>
      <c r="K19" s="5">
        <v>11</v>
      </c>
      <c r="L19" s="5">
        <v>12</v>
      </c>
      <c r="M19" s="5">
        <v>4</v>
      </c>
      <c r="N19" s="5">
        <v>8</v>
      </c>
      <c r="O19" s="5">
        <v>7</v>
      </c>
      <c r="P19" s="5">
        <v>4</v>
      </c>
      <c r="Q19" s="5">
        <f t="shared" si="0"/>
        <v>80</v>
      </c>
    </row>
    <row r="20" spans="1:70">
      <c r="E20" s="6"/>
      <c r="F20" s="6"/>
      <c r="G20" s="6"/>
      <c r="H20" s="6"/>
    </row>
  </sheetData>
  <mergeCells count="18">
    <mergeCell ref="N11:N12"/>
    <mergeCell ref="O11:O12"/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J14:J18" xr:uid="{4FECF145-E63F-4BFA-90AB-CCB34489A459}">
      <formula1>40</formula1>
    </dataValidation>
    <dataValidation type="decimal" operator="lessThanOrEqual" allowBlank="1" showInputMessage="1" showErrorMessage="1" error="max. 15" sqref="K14:L18" xr:uid="{A6311A2C-05FE-4FA4-9A15-24C79358F7E8}">
      <formula1>15</formula1>
    </dataValidation>
    <dataValidation type="decimal" operator="lessThanOrEqual" allowBlank="1" showInputMessage="1" showErrorMessage="1" error="max. 10" sqref="N14:O18" xr:uid="{FA0BA759-1729-44D7-9BB4-E2BC38915428}">
      <formula1>10</formula1>
    </dataValidation>
    <dataValidation type="decimal" operator="lessThanOrEqual" allowBlank="1" showInputMessage="1" showErrorMessage="1" error="max. 5" sqref="M14:M18 P14:P18" xr:uid="{5944666C-627E-4CD6-BADA-C95AEBEA47EE}">
      <formula1>5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9553C-69FF-44F9-8A29-5CC47141B386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</row>
    <row r="12" spans="1:70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70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f t="shared" ref="Q14" si="0">SUM(J14:P14)</f>
        <v>0</v>
      </c>
      <c r="R14" s="2" t="s">
        <v>85</v>
      </c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f t="shared" ref="Q15:Q18" si="1">SUM(J15:P15)</f>
        <v>0</v>
      </c>
      <c r="R15" s="2" t="s">
        <v>85</v>
      </c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f t="shared" si="1"/>
        <v>0</v>
      </c>
      <c r="R16" s="2" t="s">
        <v>85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f t="shared" si="1"/>
        <v>0</v>
      </c>
      <c r="R17" s="2" t="s">
        <v>85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f t="shared" si="1"/>
        <v>0</v>
      </c>
      <c r="R18" s="2" t="s">
        <v>85</v>
      </c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30</v>
      </c>
      <c r="K19" s="5">
        <v>10</v>
      </c>
      <c r="L19" s="5">
        <v>10</v>
      </c>
      <c r="M19" s="5">
        <v>5</v>
      </c>
      <c r="N19" s="5">
        <v>10</v>
      </c>
      <c r="O19" s="5">
        <v>10</v>
      </c>
      <c r="P19" s="5">
        <v>3</v>
      </c>
      <c r="Q19" s="5">
        <f t="shared" ref="Q15:Q19" si="2">SUM(J19:P19)</f>
        <v>78</v>
      </c>
    </row>
    <row r="20" spans="1:70">
      <c r="E20" s="6"/>
      <c r="F20" s="6"/>
      <c r="G20" s="6"/>
      <c r="H20" s="6"/>
    </row>
  </sheetData>
  <mergeCells count="18"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  <mergeCell ref="N11:N12"/>
    <mergeCell ref="O11:O1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BAAD2-03AC-44F0-84F2-50BE81F7191B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5" t="s">
        <v>12</v>
      </c>
      <c r="B11" s="35" t="s">
        <v>13</v>
      </c>
      <c r="C11" s="35" t="s">
        <v>14</v>
      </c>
      <c r="D11" s="35" t="s">
        <v>15</v>
      </c>
      <c r="E11" s="36" t="s">
        <v>16</v>
      </c>
      <c r="F11" s="37" t="s">
        <v>17</v>
      </c>
      <c r="G11" s="38"/>
      <c r="H11" s="37" t="s">
        <v>18</v>
      </c>
      <c r="I11" s="38"/>
      <c r="J11" s="35" t="s">
        <v>19</v>
      </c>
      <c r="K11" s="35" t="s">
        <v>20</v>
      </c>
      <c r="L11" s="35" t="s">
        <v>21</v>
      </c>
      <c r="M11" s="35" t="s">
        <v>22</v>
      </c>
      <c r="N11" s="35" t="s">
        <v>23</v>
      </c>
      <c r="O11" s="35" t="s">
        <v>24</v>
      </c>
      <c r="P11" s="35" t="s">
        <v>25</v>
      </c>
      <c r="Q11" s="35" t="s">
        <v>26</v>
      </c>
    </row>
    <row r="12" spans="1:70" ht="59.45" customHeight="1">
      <c r="A12" s="39"/>
      <c r="B12" s="39"/>
      <c r="C12" s="39"/>
      <c r="D12" s="39"/>
      <c r="E12" s="40"/>
      <c r="F12" s="41"/>
      <c r="G12" s="42"/>
      <c r="H12" s="41"/>
      <c r="I12" s="42"/>
      <c r="J12" s="43"/>
      <c r="K12" s="43"/>
      <c r="L12" s="43"/>
      <c r="M12" s="43"/>
      <c r="N12" s="43"/>
      <c r="O12" s="43"/>
      <c r="P12" s="43"/>
      <c r="Q12" s="43"/>
    </row>
    <row r="13" spans="1:70" ht="42" customHeight="1">
      <c r="A13" s="43"/>
      <c r="B13" s="43"/>
      <c r="C13" s="43"/>
      <c r="D13" s="43"/>
      <c r="E13" s="44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30</v>
      </c>
      <c r="K14" s="5">
        <v>12</v>
      </c>
      <c r="L14" s="5">
        <v>14</v>
      </c>
      <c r="M14" s="5">
        <v>5</v>
      </c>
      <c r="N14" s="5">
        <v>9</v>
      </c>
      <c r="O14" s="5">
        <v>8</v>
      </c>
      <c r="P14" s="5">
        <v>3</v>
      </c>
      <c r="Q14" s="5">
        <f>SUM(J14:P14)</f>
        <v>81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30</v>
      </c>
      <c r="K15" s="5">
        <v>10</v>
      </c>
      <c r="L15" s="5">
        <v>12</v>
      </c>
      <c r="M15" s="5">
        <v>4</v>
      </c>
      <c r="N15" s="5">
        <v>4</v>
      </c>
      <c r="O15" s="5">
        <v>6</v>
      </c>
      <c r="P15" s="5">
        <v>4</v>
      </c>
      <c r="Q15" s="5">
        <f t="shared" ref="Q15:Q19" si="0">SUM(J15:P15)</f>
        <v>70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32</v>
      </c>
      <c r="K16" s="5">
        <v>13</v>
      </c>
      <c r="L16" s="5">
        <v>14</v>
      </c>
      <c r="M16" s="5">
        <v>4</v>
      </c>
      <c r="N16" s="5">
        <v>8</v>
      </c>
      <c r="O16" s="5">
        <v>8</v>
      </c>
      <c r="P16" s="5">
        <v>4</v>
      </c>
      <c r="Q16" s="5">
        <f t="shared" si="0"/>
        <v>83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28</v>
      </c>
      <c r="K17" s="5">
        <v>14</v>
      </c>
      <c r="L17" s="5">
        <v>13</v>
      </c>
      <c r="M17" s="5">
        <v>4</v>
      </c>
      <c r="N17" s="5">
        <v>6</v>
      </c>
      <c r="O17" s="5">
        <v>8</v>
      </c>
      <c r="P17" s="5">
        <v>4</v>
      </c>
      <c r="Q17" s="5">
        <f t="shared" si="0"/>
        <v>77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37</v>
      </c>
      <c r="K18" s="5">
        <v>14</v>
      </c>
      <c r="L18" s="5">
        <v>15</v>
      </c>
      <c r="M18" s="5">
        <v>5</v>
      </c>
      <c r="N18" s="5">
        <v>8</v>
      </c>
      <c r="O18" s="5">
        <v>9</v>
      </c>
      <c r="P18" s="5">
        <v>4</v>
      </c>
      <c r="Q18" s="5">
        <f t="shared" si="0"/>
        <v>92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30</v>
      </c>
      <c r="K19" s="5">
        <v>11</v>
      </c>
      <c r="L19" s="5">
        <v>13</v>
      </c>
      <c r="M19" s="5">
        <v>4</v>
      </c>
      <c r="N19" s="5">
        <v>8</v>
      </c>
      <c r="O19" s="5">
        <v>6</v>
      </c>
      <c r="P19" s="5">
        <v>4</v>
      </c>
      <c r="Q19" s="5">
        <f t="shared" si="0"/>
        <v>76</v>
      </c>
    </row>
    <row r="20" spans="1:70">
      <c r="E20" s="6"/>
      <c r="F20" s="6"/>
      <c r="G20" s="6"/>
      <c r="H20" s="6"/>
    </row>
  </sheetData>
  <mergeCells count="18">
    <mergeCell ref="N11:N12"/>
    <mergeCell ref="O11:O12"/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</mergeCells>
  <dataValidations count="4">
    <dataValidation type="decimal" operator="lessThanOrEqual" allowBlank="1" showInputMessage="1" showErrorMessage="1" error="max. 40" sqref="J14:J18" xr:uid="{60754383-8EDF-4EA9-9029-8E142FD063C1}">
      <formula1>40</formula1>
    </dataValidation>
    <dataValidation type="decimal" operator="lessThanOrEqual" allowBlank="1" showInputMessage="1" showErrorMessage="1" error="max. 15" sqref="K14:L18" xr:uid="{7B68AA18-C474-4778-8749-2574145C5DE0}">
      <formula1>15</formula1>
    </dataValidation>
    <dataValidation type="decimal" operator="lessThanOrEqual" allowBlank="1" showInputMessage="1" showErrorMessage="1" error="max. 10" sqref="N14:O18" xr:uid="{4E1C7A11-9CD5-45D7-8AE9-2C8C89601BAE}">
      <formula1>10</formula1>
    </dataValidation>
    <dataValidation type="decimal" operator="lessThanOrEqual" allowBlank="1" showInputMessage="1" showErrorMessage="1" error="max. 5" sqref="M14:M18 P14:P18" xr:uid="{87259FDE-2521-4C43-87E2-63A876E31F00}">
      <formula1>5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0EA0C-C736-4BD0-9DEB-851363F1AA48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</row>
    <row r="12" spans="1:70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70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f t="shared" ref="Q14:Q19" si="0">SUM(J14:P14)</f>
        <v>0</v>
      </c>
      <c r="R14" s="2" t="s">
        <v>85</v>
      </c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f t="shared" si="0"/>
        <v>0</v>
      </c>
      <c r="R15" s="2" t="s">
        <v>85</v>
      </c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f t="shared" si="0"/>
        <v>0</v>
      </c>
      <c r="R16" s="2" t="s">
        <v>85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f t="shared" si="0"/>
        <v>0</v>
      </c>
      <c r="R17" s="2" t="s">
        <v>85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f t="shared" si="0"/>
        <v>0</v>
      </c>
      <c r="R18" s="2" t="s">
        <v>85</v>
      </c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34</v>
      </c>
      <c r="K19" s="5">
        <v>11</v>
      </c>
      <c r="L19" s="5">
        <v>12</v>
      </c>
      <c r="M19" s="5">
        <v>4</v>
      </c>
      <c r="N19" s="5">
        <v>9</v>
      </c>
      <c r="O19" s="5">
        <v>7</v>
      </c>
      <c r="P19" s="5">
        <v>4</v>
      </c>
      <c r="Q19" s="5">
        <f t="shared" si="0"/>
        <v>81</v>
      </c>
    </row>
    <row r="20" spans="1:70">
      <c r="E20" s="6"/>
      <c r="F20" s="6"/>
      <c r="G20" s="6"/>
      <c r="H20" s="6"/>
    </row>
  </sheetData>
  <mergeCells count="18"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  <mergeCell ref="N11:N12"/>
    <mergeCell ref="O11:O1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07388-4E81-497E-8550-8FF9C1D5B4AE}">
  <dimension ref="A1:BR20"/>
  <sheetViews>
    <sheetView workbookViewId="0"/>
  </sheetViews>
  <sheetFormatPr defaultColWidth="9.140625" defaultRowHeight="12.75"/>
  <cols>
    <col min="1" max="1" width="11.7109375" style="2" customWidth="1"/>
    <col min="2" max="2" width="30" style="2" bestFit="1" customWidth="1"/>
    <col min="3" max="3" width="37.28515625" style="2" customWidth="1"/>
    <col min="4" max="4" width="15.5703125" style="2" customWidth="1"/>
    <col min="5" max="5" width="15" style="2" customWidth="1"/>
    <col min="6" max="6" width="15.7109375" style="2" customWidth="1"/>
    <col min="7" max="7" width="5.7109375" style="3" customWidth="1"/>
    <col min="8" max="8" width="15.7109375" style="3" customWidth="1"/>
    <col min="9" max="9" width="5.7109375" style="2" customWidth="1"/>
    <col min="10" max="10" width="9.7109375" style="2" customWidth="1"/>
    <col min="11" max="17" width="9.28515625" style="2" customWidth="1"/>
    <col min="18" max="16384" width="9.140625" style="2"/>
  </cols>
  <sheetData>
    <row r="1" spans="1:70" ht="38.25" customHeight="1">
      <c r="A1" s="1" t="s">
        <v>0</v>
      </c>
    </row>
    <row r="2" spans="1:70" ht="15" customHeight="1">
      <c r="A2" s="7" t="s">
        <v>1</v>
      </c>
      <c r="D2" s="7" t="s">
        <v>2</v>
      </c>
    </row>
    <row r="3" spans="1:70" ht="15" customHeight="1">
      <c r="A3" s="7" t="s">
        <v>3</v>
      </c>
      <c r="D3" s="2" t="s">
        <v>4</v>
      </c>
    </row>
    <row r="4" spans="1:70" ht="15" customHeight="1">
      <c r="A4" s="7" t="s">
        <v>5</v>
      </c>
    </row>
    <row r="5" spans="1:70" ht="15" customHeight="1">
      <c r="A5" s="7" t="s">
        <v>6</v>
      </c>
      <c r="D5" s="7" t="s">
        <v>7</v>
      </c>
    </row>
    <row r="6" spans="1:70" ht="15" customHeight="1">
      <c r="A6" s="28" t="s">
        <v>8</v>
      </c>
      <c r="B6" s="28"/>
      <c r="C6" s="28"/>
    </row>
    <row r="7" spans="1:70" ht="26.25" customHeight="1">
      <c r="A7" s="30" t="s">
        <v>9</v>
      </c>
      <c r="D7" s="29" t="s">
        <v>10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</row>
    <row r="8" spans="1:70" ht="15" customHeight="1">
      <c r="A8" s="8"/>
      <c r="D8" s="26"/>
    </row>
    <row r="9" spans="1:70" ht="39.75" customHeight="1">
      <c r="D9" s="29" t="s">
        <v>11</v>
      </c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</row>
    <row r="10" spans="1:70" ht="15" customHeight="1">
      <c r="A10" s="7"/>
    </row>
    <row r="11" spans="1:70" ht="26.45" customHeight="1">
      <c r="A11" s="31" t="s">
        <v>12</v>
      </c>
      <c r="B11" s="31" t="s">
        <v>13</v>
      </c>
      <c r="C11" s="31" t="s">
        <v>14</v>
      </c>
      <c r="D11" s="31" t="s">
        <v>15</v>
      </c>
      <c r="E11" s="32" t="s">
        <v>16</v>
      </c>
      <c r="F11" s="31" t="s">
        <v>17</v>
      </c>
      <c r="G11" s="31"/>
      <c r="H11" s="31" t="s">
        <v>18</v>
      </c>
      <c r="I11" s="31"/>
      <c r="J11" s="31" t="s">
        <v>19</v>
      </c>
      <c r="K11" s="31" t="s">
        <v>20</v>
      </c>
      <c r="L11" s="31" t="s">
        <v>21</v>
      </c>
      <c r="M11" s="31" t="s">
        <v>22</v>
      </c>
      <c r="N11" s="31" t="s">
        <v>23</v>
      </c>
      <c r="O11" s="31" t="s">
        <v>24</v>
      </c>
      <c r="P11" s="31" t="s">
        <v>25</v>
      </c>
      <c r="Q11" s="31" t="s">
        <v>26</v>
      </c>
    </row>
    <row r="12" spans="1:70" ht="59.45" customHeight="1">
      <c r="A12" s="31"/>
      <c r="B12" s="31"/>
      <c r="C12" s="31"/>
      <c r="D12" s="31"/>
      <c r="E12" s="32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70" ht="42" customHeight="1">
      <c r="A13" s="31"/>
      <c r="B13" s="31"/>
      <c r="C13" s="31"/>
      <c r="D13" s="31"/>
      <c r="E13" s="32"/>
      <c r="F13" s="33" t="s">
        <v>35</v>
      </c>
      <c r="G13" s="34" t="s">
        <v>36</v>
      </c>
      <c r="H13" s="34" t="s">
        <v>35</v>
      </c>
      <c r="I13" s="34" t="s">
        <v>36</v>
      </c>
      <c r="J13" s="34" t="s">
        <v>37</v>
      </c>
      <c r="K13" s="34" t="s">
        <v>38</v>
      </c>
      <c r="L13" s="34" t="s">
        <v>38</v>
      </c>
      <c r="M13" s="34" t="s">
        <v>39</v>
      </c>
      <c r="N13" s="34" t="s">
        <v>40</v>
      </c>
      <c r="O13" s="34" t="s">
        <v>40</v>
      </c>
      <c r="P13" s="34" t="s">
        <v>39</v>
      </c>
      <c r="Q13" s="34"/>
    </row>
    <row r="14" spans="1:70" s="4" customFormat="1" ht="12.75" customHeight="1">
      <c r="A14" s="11" t="s">
        <v>41</v>
      </c>
      <c r="B14" s="12" t="s">
        <v>42</v>
      </c>
      <c r="C14" s="12" t="s">
        <v>43</v>
      </c>
      <c r="D14" s="13">
        <v>53600</v>
      </c>
      <c r="E14" s="13">
        <v>41000</v>
      </c>
      <c r="F14" s="5" t="s">
        <v>44</v>
      </c>
      <c r="G14" s="14" t="s">
        <v>45</v>
      </c>
      <c r="H14" s="14" t="s">
        <v>46</v>
      </c>
      <c r="I14" s="14" t="s">
        <v>47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f t="shared" ref="Q14:Q19" si="0">SUM(J14:P14)</f>
        <v>0</v>
      </c>
      <c r="R14" s="2" t="s">
        <v>86</v>
      </c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</row>
    <row r="15" spans="1:70" s="4" customFormat="1" ht="12.75" customHeight="1">
      <c r="A15" s="11" t="s">
        <v>50</v>
      </c>
      <c r="B15" s="12" t="s">
        <v>51</v>
      </c>
      <c r="C15" s="12" t="s">
        <v>52</v>
      </c>
      <c r="D15" s="13">
        <v>160750</v>
      </c>
      <c r="E15" s="13">
        <v>100000</v>
      </c>
      <c r="F15" s="19" t="s">
        <v>53</v>
      </c>
      <c r="G15" s="20" t="s">
        <v>45</v>
      </c>
      <c r="H15" s="20" t="s">
        <v>54</v>
      </c>
      <c r="I15" s="20" t="s">
        <v>45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f t="shared" si="0"/>
        <v>0</v>
      </c>
      <c r="R15" s="2" t="s">
        <v>86</v>
      </c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</row>
    <row r="16" spans="1:70" s="4" customFormat="1" ht="12.75" customHeight="1">
      <c r="A16" s="11" t="s">
        <v>56</v>
      </c>
      <c r="B16" s="22" t="s">
        <v>57</v>
      </c>
      <c r="C16" s="22" t="s">
        <v>58</v>
      </c>
      <c r="D16" s="23">
        <v>65420</v>
      </c>
      <c r="E16" s="23">
        <v>51180</v>
      </c>
      <c r="F16" s="19" t="s">
        <v>59</v>
      </c>
      <c r="G16" s="20" t="s">
        <v>45</v>
      </c>
      <c r="H16" s="20" t="s">
        <v>60</v>
      </c>
      <c r="I16" s="20" t="s">
        <v>45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f t="shared" si="0"/>
        <v>0</v>
      </c>
      <c r="R16" s="2" t="s">
        <v>86</v>
      </c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</row>
    <row r="17" spans="1:70" s="4" customFormat="1" ht="12.75" customHeight="1">
      <c r="A17" s="11" t="s">
        <v>63</v>
      </c>
      <c r="B17" s="22" t="s">
        <v>64</v>
      </c>
      <c r="C17" s="22" t="s">
        <v>65</v>
      </c>
      <c r="D17" s="23">
        <v>600816</v>
      </c>
      <c r="E17" s="23">
        <v>100000</v>
      </c>
      <c r="F17" s="24" t="s">
        <v>66</v>
      </c>
      <c r="G17" s="20" t="s">
        <v>47</v>
      </c>
      <c r="H17" s="20" t="s">
        <v>67</v>
      </c>
      <c r="I17" s="20" t="s">
        <v>45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f t="shared" si="0"/>
        <v>0</v>
      </c>
      <c r="R17" s="2" t="s">
        <v>86</v>
      </c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</row>
    <row r="18" spans="1:70" s="4" customFormat="1" ht="12.75" customHeight="1">
      <c r="A18" s="11" t="s">
        <v>70</v>
      </c>
      <c r="B18" s="22" t="s">
        <v>71</v>
      </c>
      <c r="C18" s="22" t="s">
        <v>72</v>
      </c>
      <c r="D18" s="23">
        <v>508420</v>
      </c>
      <c r="E18" s="23">
        <v>230000</v>
      </c>
      <c r="F18" s="24" t="s">
        <v>73</v>
      </c>
      <c r="G18" s="20" t="s">
        <v>45</v>
      </c>
      <c r="H18" s="20" t="s">
        <v>74</v>
      </c>
      <c r="I18" s="20" t="s">
        <v>45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f t="shared" si="0"/>
        <v>0</v>
      </c>
      <c r="R18" s="2" t="s">
        <v>86</v>
      </c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pans="1:70">
      <c r="A19" s="11" t="s">
        <v>77</v>
      </c>
      <c r="B19" s="22" t="s">
        <v>78</v>
      </c>
      <c r="C19" s="22" t="s">
        <v>79</v>
      </c>
      <c r="D19" s="23">
        <v>236000</v>
      </c>
      <c r="E19" s="23">
        <v>60000</v>
      </c>
      <c r="F19" s="24" t="s">
        <v>80</v>
      </c>
      <c r="G19" s="20" t="s">
        <v>45</v>
      </c>
      <c r="H19" s="20" t="s">
        <v>53</v>
      </c>
      <c r="I19" s="20" t="s">
        <v>75</v>
      </c>
      <c r="J19" s="5">
        <v>37</v>
      </c>
      <c r="K19" s="5">
        <v>12</v>
      </c>
      <c r="L19" s="5">
        <v>14</v>
      </c>
      <c r="M19" s="5">
        <v>4</v>
      </c>
      <c r="N19" s="5">
        <v>10</v>
      </c>
      <c r="O19" s="5">
        <v>7</v>
      </c>
      <c r="P19" s="5">
        <v>5</v>
      </c>
      <c r="Q19" s="5">
        <f t="shared" si="0"/>
        <v>89</v>
      </c>
    </row>
    <row r="20" spans="1:70">
      <c r="E20" s="6"/>
      <c r="F20" s="6"/>
      <c r="G20" s="6"/>
      <c r="H20" s="6"/>
    </row>
  </sheetData>
  <mergeCells count="18">
    <mergeCell ref="A6:C6"/>
    <mergeCell ref="D7:Q7"/>
    <mergeCell ref="D9:Q9"/>
    <mergeCell ref="A11:A13"/>
    <mergeCell ref="B11:B13"/>
    <mergeCell ref="C11:C13"/>
    <mergeCell ref="D11:D13"/>
    <mergeCell ref="E11:E13"/>
    <mergeCell ref="F11:G12"/>
    <mergeCell ref="H11:I12"/>
    <mergeCell ref="P11:P12"/>
    <mergeCell ref="Q11:Q12"/>
    <mergeCell ref="J11:J12"/>
    <mergeCell ref="K11:K12"/>
    <mergeCell ref="L11:L12"/>
    <mergeCell ref="M11:M12"/>
    <mergeCell ref="N11:N12"/>
    <mergeCell ref="O11:O12"/>
  </mergeCell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42bc68e80b27715d269768b6bd60254a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4189ca91ee4b7aec616ba33bb371fd8b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a04af-ca41-4258-a70a-afb1da0fb2b2" xsi:nil="true"/>
    <lcf76f155ced4ddcb4097134ff3c332f xmlns="2fd1ed75-4b1a-45aa-85d1-65d48fe2931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12C21D-EE0C-46F8-9527-ACF0F5209107}"/>
</file>

<file path=customXml/itemProps2.xml><?xml version="1.0" encoding="utf-8"?>
<ds:datastoreItem xmlns:ds="http://schemas.openxmlformats.org/officeDocument/2006/customXml" ds:itemID="{7D680620-B1A4-4C6E-A16A-25D5132635F7}"/>
</file>

<file path=customXml/itemProps3.xml><?xml version="1.0" encoding="utf-8"?>
<ds:datastoreItem xmlns:ds="http://schemas.openxmlformats.org/officeDocument/2006/customXml" ds:itemID="{461B8996-13DD-4566-8597-0BD144E2DCB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Kateřina Vojkůvková</dc:creator>
  <cp:keywords/>
  <dc:description/>
  <cp:lastModifiedBy/>
  <cp:revision/>
  <dcterms:created xsi:type="dcterms:W3CDTF">2013-12-06T22:03:05Z</dcterms:created>
  <dcterms:modified xsi:type="dcterms:W3CDTF">2026-06-01T11:37:09Z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</Properties>
</file>