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2_TVD_rada/jednání rady TVD/2026/5. jednání 12. května 2026/"/>
    </mc:Choice>
  </mc:AlternateContent>
  <xr:revisionPtr revIDLastSave="84" documentId="8_{D6E2AFC4-D428-4D1B-9235-2D0921AE7738}" xr6:coauthVersionLast="47" xr6:coauthVersionMax="47" xr10:uidLastSave="{60387A34-5477-4B10-A149-0D7857E38A5B}"/>
  <bookViews>
    <workbookView xWindow="-110" yWindow="-110" windowWidth="19420" windowHeight="11500" xr2:uid="{00000000-000D-0000-FFFF-FFFF00000000}"/>
  </bookViews>
  <sheets>
    <sheet name="Výroba hraného seriálu nebo min" sheetId="8" r:id="rId1"/>
    <sheet name="TF" sheetId="13" r:id="rId2"/>
    <sheet name="PK" sheetId="14" r:id="rId3"/>
    <sheet name="MK" sheetId="15" r:id="rId4"/>
    <sheet name="AT" sheetId="16" r:id="rId5"/>
    <sheet name="BS" sheetId="17" r:id="rId6"/>
  </sheets>
  <definedNames>
    <definedName name="_xlnm.Print_Area" localSheetId="4">AT!$A$1:$L$38</definedName>
    <definedName name="_xlnm.Print_Area" localSheetId="5">BS!$A$1:$L$38</definedName>
    <definedName name="_xlnm.Print_Area" localSheetId="3">MK!$A$1:$L$38</definedName>
    <definedName name="_xlnm.Print_Area" localSheetId="2">PK!$A$1:$L$38</definedName>
    <definedName name="_xlnm.Print_Area" localSheetId="1">TF!$A$1:$L$38</definedName>
    <definedName name="_xlnm.Print_Area" localSheetId="0">'Výroba hraného seriálu nebo min'!$A$1:$M$38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8" l="1"/>
  <c r="V25" i="8"/>
  <c r="V26" i="8"/>
  <c r="V27" i="8"/>
  <c r="V28" i="8"/>
  <c r="V29" i="8"/>
  <c r="V30" i="8"/>
  <c r="V31" i="8"/>
  <c r="V32" i="8"/>
  <c r="V33" i="8"/>
  <c r="V23" i="8"/>
  <c r="E34" i="17"/>
  <c r="D34" i="17"/>
  <c r="E34" i="16"/>
  <c r="D34" i="16"/>
  <c r="E34" i="15"/>
  <c r="D34" i="15"/>
  <c r="E34" i="14"/>
  <c r="D34" i="14"/>
  <c r="E34" i="8"/>
  <c r="D34" i="8"/>
  <c r="E34" i="13"/>
  <c r="D34" i="13"/>
  <c r="L33" i="17" l="1"/>
  <c r="L32" i="17"/>
  <c r="L31" i="17"/>
  <c r="L30" i="17"/>
  <c r="L29" i="17"/>
  <c r="L28" i="17"/>
  <c r="L27" i="17"/>
  <c r="L26" i="17"/>
  <c r="L25" i="17"/>
  <c r="L24" i="17"/>
  <c r="L23" i="17"/>
  <c r="L33" i="16"/>
  <c r="L32" i="16"/>
  <c r="L31" i="16"/>
  <c r="L30" i="16"/>
  <c r="L29" i="16"/>
  <c r="L28" i="16"/>
  <c r="L27" i="16"/>
  <c r="L26" i="16"/>
  <c r="L25" i="16"/>
  <c r="L24" i="16"/>
  <c r="L23" i="16"/>
  <c r="L33" i="15"/>
  <c r="L32" i="15"/>
  <c r="L31" i="15"/>
  <c r="L30" i="15"/>
  <c r="L29" i="15"/>
  <c r="L28" i="15"/>
  <c r="L27" i="15"/>
  <c r="L26" i="15"/>
  <c r="L25" i="15"/>
  <c r="L24" i="15"/>
  <c r="L23" i="15"/>
  <c r="L33" i="14"/>
  <c r="L32" i="14"/>
  <c r="L31" i="14"/>
  <c r="L30" i="14"/>
  <c r="L29" i="14"/>
  <c r="L28" i="14"/>
  <c r="L27" i="14"/>
  <c r="L26" i="14"/>
  <c r="L25" i="14"/>
  <c r="L24" i="14"/>
  <c r="L23" i="14"/>
  <c r="L33" i="13"/>
  <c r="L32" i="13"/>
  <c r="L31" i="13"/>
  <c r="L30" i="13"/>
  <c r="L29" i="13"/>
  <c r="L28" i="13"/>
  <c r="L27" i="13"/>
  <c r="L26" i="13"/>
  <c r="L25" i="13"/>
  <c r="L24" i="13"/>
  <c r="L23" i="13"/>
  <c r="M34" i="8"/>
  <c r="M35" i="8" s="1"/>
  <c r="L31" i="8"/>
  <c r="L29" i="8" l="1"/>
  <c r="L26" i="8"/>
  <c r="L25" i="8"/>
  <c r="L23" i="8"/>
  <c r="L28" i="8"/>
  <c r="L32" i="8"/>
  <c r="L27" i="8"/>
  <c r="L30" i="8"/>
  <c r="L24" i="8"/>
  <c r="L33" i="8"/>
</calcChain>
</file>

<file path=xl/sharedStrings.xml><?xml version="1.0" encoding="utf-8"?>
<sst xmlns="http://schemas.openxmlformats.org/spreadsheetml/2006/main" count="515" uniqueCount="99">
  <si>
    <t>Výroba hraného seriálu nebo minisérie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</si>
  <si>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2026-B-2-2-25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</si>
  <si>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</si>
  <si>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</si>
  <si>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firem, podpora jejich dlouhodobé spolupráce s kreativními týmy.</t>
  </si>
  <si>
    <t>Dotační okruh: Výroba českého audiovizuálního díla</t>
  </si>
  <si>
    <t>2. Podpora žánrové diverzity v české audiovizi.</t>
  </si>
  <si>
    <r>
      <t>Lhůta pro podávání žádostí:</t>
    </r>
    <r>
      <rPr>
        <sz val="9.5"/>
        <color rgb="FF000000"/>
        <rFont val="Arial"/>
        <family val="2"/>
      </rPr>
      <t xml:space="preserve"> 16. 01. 2026–16. 02. 2026</t>
    </r>
  </si>
  <si>
    <t>3. Podpora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</si>
  <si>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37 500 000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</si>
  <si>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</si>
  <si>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31. 12. 2030
</t>
    </r>
  </si>
  <si>
    <t>5. Podpora mezinárodních koprodukcí českých audiovizuálních děl.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</si>
  <si>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</si>
  <si>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6. Podpora exportu českých audiovizuálních děl</t>
  </si>
  <si>
    <t>Specifikace dotačního okruhu</t>
  </si>
  <si>
    <t>Podpora je určena pro výrobu:</t>
  </si>
  <si>
    <t>Podpora je určena pro hraná televizní díla (ve smyslu § 2 odst. 1 písm. c) zákona o audiovizi) ve formě 
minisérie (2–4 díly) nebo seriálu (5–13 dílů), která jsou českým audiovizuálním dílem ve smyslu § 2 odst. 1 
písm. i) zákona o audiovizi a splňují tyto podmínky:</t>
  </si>
  <si>
    <t>1. České audiovizuální dílo se 100% podílem výrobce nebo koproducentů na financování celkových 
výrobních nákladů, kteří mají místo podnikání, místo trvalého pobytu nebo sídlo na území České 
republiky
nebo</t>
  </si>
  <si>
    <t>2. České audiovizuální dílo, na jehož výrobě se koproducenti s místem podnikání, místem trvalého pobytu 
nebo sídlem na území České republiky, podílí společně s koproducentem nebo koproducenty, kteří 
mají místo podnikání, místo trvalého pobytu nebo sídlo mimo území České republiky, a přitom platí, že:
a. u dvoustranné koprodukce musí být česká finanční účast na celkových výrobních nákladech 
projektu 40 % nebo vyšší
b. u třístranné a vícestranné koprodukce musí být podíl české finanční účasti na celkových 
výrobních nákladech projektu 30 % nebo vyšší.</t>
  </si>
  <si>
    <t>Rada deklaruje, že smyslem podpory je navýšení production value vyráběných AV děl a tento fakt je 
parametrem, který Rada při udělování podpory zohledňuje.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</si>
  <si>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</si>
  <si>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</si>
  <si>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</si>
  <si>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</si>
  <si>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</si>
  <si>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</si>
  <si>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</si>
  <si>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</si>
  <si>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</si>
  <si>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</si>
  <si>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</si>
  <si>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</si>
  <si>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</si>
  <si>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</si>
  <si>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</si>
  <si>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</si>
  <si>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</si>
  <si>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</si>
  <si>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</si>
  <si>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</si>
  <si>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</si>
  <si>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</si>
  <si>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</si>
  <si>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</si>
  <si>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</si>
  <si>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</si>
  <si>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</si>
  <si>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0–20</t>
  </si>
  <si>
    <t>0–10</t>
  </si>
  <si>
    <t>555-2026</t>
  </si>
  <si>
    <t>nutprodukce, s.r.o.</t>
  </si>
  <si>
    <t>Svoboda</t>
  </si>
  <si>
    <t>Ano</t>
  </si>
  <si>
    <t>Ne</t>
  </si>
  <si>
    <t>31.7.2027</t>
  </si>
  <si>
    <t>31.12. 2030</t>
  </si>
  <si>
    <t>544-2026</t>
  </si>
  <si>
    <t>Barletta s.r.o.</t>
  </si>
  <si>
    <t>Zmizeni Sary Lindertove</t>
  </si>
  <si>
    <t>30.9.2027</t>
  </si>
  <si>
    <t>556-2026</t>
  </si>
  <si>
    <t>NEGATIV s.r.o.</t>
  </si>
  <si>
    <t>ŽÍTKOVSKÉ BOHYNĚ</t>
  </si>
  <si>
    <t>Ano-40 %</t>
  </si>
  <si>
    <t>30.6.2028</t>
  </si>
  <si>
    <t>563-2026</t>
  </si>
  <si>
    <t>Pozitiv films s.r.o.</t>
  </si>
  <si>
    <t>Marika</t>
  </si>
  <si>
    <t>30.12.2027</t>
  </si>
  <si>
    <t>548-2026</t>
  </si>
  <si>
    <t>Wandal Production, s.r.o.</t>
  </si>
  <si>
    <t>S ledem v srdci</t>
  </si>
  <si>
    <t>31.12.2028</t>
  </si>
  <si>
    <t>552-2026</t>
  </si>
  <si>
    <t>MasterFilm, s.r.o.</t>
  </si>
  <si>
    <t>Zimní sezona</t>
  </si>
  <si>
    <t>31.12.2030</t>
  </si>
  <si>
    <t>566-2026</t>
  </si>
  <si>
    <t>BFILM.cz s.r.o.</t>
  </si>
  <si>
    <t>Listopád</t>
  </si>
  <si>
    <t>31.12.2029</t>
  </si>
  <si>
    <t>547-2026</t>
  </si>
  <si>
    <t>CINEART TV Prague s.r.o.</t>
  </si>
  <si>
    <t>Vlasta</t>
  </si>
  <si>
    <t>15.12.2029</t>
  </si>
  <si>
    <t>537-2026</t>
  </si>
  <si>
    <t>Bohemia Motion Pictures, a.s.</t>
  </si>
  <si>
    <t>Sněmovna s.r.o.</t>
  </si>
  <si>
    <t>28.9.2027</t>
  </si>
  <si>
    <t>549-2026</t>
  </si>
  <si>
    <t>FRMOL s.r.o.</t>
  </si>
  <si>
    <t>STANICE 7</t>
  </si>
  <si>
    <t>542-2026</t>
  </si>
  <si>
    <r>
      <t>TRITON FILM s.r.o</t>
    </r>
    <r>
      <rPr>
        <sz val="9.5"/>
        <color rgb="FFFF0000"/>
        <rFont val="Arial"/>
      </rPr>
      <t xml:space="preserve"> </t>
    </r>
  </si>
  <si>
    <t>Ležáky všechny je zabijte</t>
  </si>
  <si>
    <t> 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</si>
  <si>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</si>
  <si>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2026-B-2-2-25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</si>
</sst>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[$-405]d\.\ mmmm\ yyyy;@"/>
    <numFmt numFmtId="166" formatCode="dd/mm/yy;@"/>
    <numFmt numFmtId="167" formatCode="yyyy\-mm\-dd;@"/>
  </numFmts>
  <fonts count="17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</font>
    <font>
      <sz val="9.5"/>
      <color rgb="FF000000"/>
      <name val="Arial"/>
    </font>
    <font>
      <sz val="9"/>
      <name val="Arial"/>
      <family val="2"/>
      <charset val="238"/>
    </font>
    <font>
      <sz val="9.5"/>
      <color rgb="FF000000"/>
      <name val="Aptos Narrow"/>
    </font>
    <font>
      <sz val="9.5"/>
      <name val="Arial"/>
    </font>
    <font>
      <sz val="9.5"/>
      <color rgb="FFFF0000"/>
      <name val="Arial"/>
    </font>
    <font>
      <sz val="9.5"/>
      <color rgb="FF242424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0" fontId="10" fillId="2" borderId="0" xfId="0" applyFont="1" applyFill="1" applyAlignment="1">
      <alignment horizontal="left" vertical="top"/>
    </xf>
    <xf numFmtId="0" fontId="5" fillId="3" borderId="0" xfId="0" applyFont="1" applyFill="1"/>
    <xf numFmtId="0" fontId="1" fillId="2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 vertical="top"/>
    </xf>
    <xf numFmtId="166" fontId="3" fillId="2" borderId="1" xfId="0" applyNumberFormat="1" applyFont="1" applyFill="1" applyBorder="1" applyAlignment="1">
      <alignment horizontal="right" vertical="top"/>
    </xf>
    <xf numFmtId="14" fontId="3" fillId="2" borderId="1" xfId="0" applyNumberFormat="1" applyFont="1" applyFill="1" applyBorder="1" applyAlignment="1">
      <alignment horizontal="right" vertical="top"/>
    </xf>
    <xf numFmtId="9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top"/>
    </xf>
    <xf numFmtId="0" fontId="13" fillId="0" borderId="1" xfId="0" applyFont="1" applyBorder="1"/>
    <xf numFmtId="167" fontId="3" fillId="2" borderId="1" xfId="0" applyNumberFormat="1" applyFont="1" applyFill="1" applyBorder="1" applyAlignment="1">
      <alignment horizontal="right" vertical="top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/>
    <xf numFmtId="3" fontId="11" fillId="0" borderId="1" xfId="0" applyNumberFormat="1" applyFont="1" applyBorder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1" fillId="3" borderId="1" xfId="0" applyNumberFormat="1" applyFont="1" applyFill="1" applyBorder="1"/>
    <xf numFmtId="3" fontId="14" fillId="3" borderId="1" xfId="0" applyNumberFormat="1" applyFont="1" applyFill="1" applyBorder="1"/>
    <xf numFmtId="3" fontId="11" fillId="0" borderId="1" xfId="0" applyNumberFormat="1" applyFont="1" applyBorder="1" applyAlignment="1">
      <alignment horizontal="right" vertical="top"/>
    </xf>
    <xf numFmtId="3" fontId="11" fillId="0" borderId="1" xfId="0" applyNumberFormat="1" applyFont="1" applyBorder="1" applyAlignment="1">
      <alignment horizontal="right"/>
    </xf>
    <xf numFmtId="3" fontId="16" fillId="0" borderId="1" xfId="0" applyNumberFormat="1" applyFont="1" applyBorder="1"/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V35"/>
  <sheetViews>
    <sheetView tabSelected="1" topLeftCell="A20" zoomScale="80" zoomScaleNormal="90" workbookViewId="0">
      <selection activeCell="I26" sqref="I26"/>
    </sheetView>
  </sheetViews>
  <sheetFormatPr defaultColWidth="9.140625" defaultRowHeight="12.75" customHeight="1"/>
  <cols>
    <col min="1" max="1" width="9.5703125" style="2" customWidth="1"/>
    <col min="2" max="2" width="30" style="2" bestFit="1" customWidth="1"/>
    <col min="3" max="3" width="32.5703125" style="2" customWidth="1"/>
    <col min="4" max="4" width="19.5703125" style="2" customWidth="1"/>
    <col min="5" max="5" width="20.42578125" style="2" customWidth="1"/>
    <col min="6" max="7" width="9.42578125" style="2" customWidth="1"/>
    <col min="8" max="8" width="10" style="2" customWidth="1"/>
    <col min="9" max="12" width="9.42578125" style="2" customWidth="1"/>
    <col min="13" max="15" width="14.42578125" style="2" customWidth="1"/>
    <col min="16" max="19" width="13.42578125" style="2" customWidth="1"/>
    <col min="20" max="22" width="13.42578125" style="9" customWidth="1"/>
    <col min="23" max="16384" width="9.140625" style="2"/>
  </cols>
  <sheetData>
    <row r="1" spans="1:15" ht="38.25" customHeight="1">
      <c r="A1" s="1" t="s">
        <v>0</v>
      </c>
    </row>
    <row r="2" spans="1:15" ht="15" customHeight="1">
      <c r="A2" s="16" t="s">
        <v>1</v>
      </c>
      <c r="D2" s="3" t="s">
        <v>2</v>
      </c>
    </row>
    <row r="3" spans="1:15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15"/>
      <c r="O3" s="15"/>
    </row>
    <row r="4" spans="1:15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10"/>
      <c r="O4" s="10"/>
    </row>
    <row r="5" spans="1:15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  <c r="N5" s="10"/>
      <c r="O5" s="10"/>
    </row>
    <row r="6" spans="1:15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  <c r="N6" s="10"/>
      <c r="O6" s="10"/>
    </row>
    <row r="7" spans="1:15" ht="14.4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5" customHeight="1">
      <c r="A8" s="3" t="s">
        <v>13</v>
      </c>
      <c r="B8" s="12"/>
      <c r="C8" s="12"/>
      <c r="D8" s="2" t="s">
        <v>14</v>
      </c>
    </row>
    <row r="9" spans="1:15" ht="15" customHeight="1"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41.45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  <c r="N12" s="11"/>
      <c r="O12" s="11"/>
    </row>
    <row r="13" spans="1:15" ht="48.95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  <c r="N13" s="11"/>
      <c r="O13" s="11"/>
    </row>
    <row r="14" spans="1:15" ht="84.95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  <c r="N14" s="14"/>
      <c r="O14" s="14"/>
    </row>
    <row r="15" spans="1:15" ht="26.45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  <c r="N15" s="14"/>
      <c r="O15" s="14"/>
    </row>
    <row r="16" spans="1:15" ht="26.45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  <c r="N16" s="14"/>
      <c r="O16" s="14"/>
    </row>
    <row r="17" spans="1:22" ht="26.45" customHeight="1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4"/>
      <c r="O17" s="14"/>
      <c r="P17" s="14"/>
    </row>
    <row r="18" spans="1:22" ht="15" customHeight="1">
      <c r="A18" s="3"/>
      <c r="G18" s="3"/>
      <c r="H18" s="3"/>
      <c r="I18" s="3"/>
    </row>
    <row r="19" spans="1:22" ht="15" customHeight="1">
      <c r="A19" s="34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  <c r="M19" s="34" t="s">
        <v>29</v>
      </c>
      <c r="N19" s="34" t="s">
        <v>30</v>
      </c>
      <c r="O19" s="34" t="s">
        <v>31</v>
      </c>
      <c r="P19" s="34" t="s">
        <v>32</v>
      </c>
      <c r="Q19" s="34" t="s">
        <v>33</v>
      </c>
      <c r="R19" s="34" t="s">
        <v>34</v>
      </c>
      <c r="S19" s="34" t="s">
        <v>35</v>
      </c>
      <c r="T19" s="32" t="s">
        <v>36</v>
      </c>
      <c r="U19" s="32" t="s">
        <v>37</v>
      </c>
      <c r="V19" s="32" t="s">
        <v>38</v>
      </c>
    </row>
    <row r="20" spans="1:22" ht="14.45" customHeight="1">
      <c r="A20" s="34"/>
      <c r="B20" s="34"/>
      <c r="C20" s="34"/>
      <c r="D20" s="34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  <c r="M20" s="34"/>
      <c r="N20" s="34"/>
      <c r="O20" s="34"/>
      <c r="P20" s="34"/>
      <c r="Q20" s="34"/>
      <c r="R20" s="34"/>
      <c r="S20" s="34"/>
      <c r="T20" s="32"/>
      <c r="U20" s="32"/>
      <c r="V20" s="32"/>
    </row>
    <row r="21" spans="1:22" ht="78" customHeight="1">
      <c r="A21" s="34"/>
      <c r="B21" s="34"/>
      <c r="C21" s="34"/>
      <c r="D21" s="34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  <c r="M21" s="34"/>
      <c r="N21" s="34"/>
      <c r="O21" s="34"/>
      <c r="P21" s="34"/>
      <c r="Q21" s="34"/>
      <c r="R21" s="34"/>
      <c r="S21" s="34"/>
      <c r="T21" s="32"/>
      <c r="U21" s="32"/>
      <c r="V21" s="32"/>
    </row>
    <row r="22" spans="1:22" ht="30.95" customHeight="1">
      <c r="A22" s="34"/>
      <c r="B22" s="34"/>
      <c r="C22" s="34"/>
      <c r="D22" s="34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  <c r="M22" s="34"/>
      <c r="N22" s="34"/>
      <c r="O22" s="34"/>
      <c r="P22" s="34"/>
      <c r="Q22" s="34"/>
      <c r="R22" s="34"/>
      <c r="S22" s="34"/>
      <c r="T22" s="32"/>
      <c r="U22" s="32"/>
      <c r="V22" s="32"/>
    </row>
    <row r="23" spans="1:22" s="26" customFormat="1" ht="12.75" customHeight="1">
      <c r="A23" s="43" t="s">
        <v>50</v>
      </c>
      <c r="B23" s="43" t="s">
        <v>51</v>
      </c>
      <c r="C23" s="43" t="s">
        <v>52</v>
      </c>
      <c r="D23" s="44">
        <v>65079424</v>
      </c>
      <c r="E23" s="44">
        <v>9000000</v>
      </c>
      <c r="F23" s="19">
        <v>23.8</v>
      </c>
      <c r="G23" s="19">
        <v>17.600000000000001</v>
      </c>
      <c r="H23" s="19">
        <v>10</v>
      </c>
      <c r="I23" s="19">
        <v>9.1999999999999993</v>
      </c>
      <c r="J23" s="19">
        <v>18.2</v>
      </c>
      <c r="K23" s="19">
        <v>9</v>
      </c>
      <c r="L23" s="19">
        <f t="shared" ref="L23:L33" si="0">SUM(F23:K23)</f>
        <v>87.800000000000011</v>
      </c>
      <c r="M23" s="20">
        <v>9000000</v>
      </c>
      <c r="N23" s="24" t="s">
        <v>53</v>
      </c>
      <c r="O23" s="24" t="s">
        <v>53</v>
      </c>
      <c r="P23" s="24" t="s">
        <v>54</v>
      </c>
      <c r="Q23" s="24" t="s">
        <v>54</v>
      </c>
      <c r="R23" s="25">
        <v>0.54</v>
      </c>
      <c r="S23" s="25">
        <v>0.9</v>
      </c>
      <c r="T23" s="28" t="s">
        <v>55</v>
      </c>
      <c r="U23" s="22" t="s">
        <v>56</v>
      </c>
      <c r="V23" s="23">
        <f>M23/(0.8*D23)</f>
        <v>0.17286569715183711</v>
      </c>
    </row>
    <row r="24" spans="1:22" s="26" customFormat="1" ht="12.75" customHeight="1">
      <c r="A24" s="43" t="s">
        <v>57</v>
      </c>
      <c r="B24" s="43" t="s">
        <v>58</v>
      </c>
      <c r="C24" s="43" t="s">
        <v>59</v>
      </c>
      <c r="D24" s="45">
        <v>144885350</v>
      </c>
      <c r="E24" s="44">
        <v>12000000</v>
      </c>
      <c r="F24" s="19">
        <v>25.2</v>
      </c>
      <c r="G24" s="19">
        <v>17</v>
      </c>
      <c r="H24" s="19">
        <v>9.8000000000000007</v>
      </c>
      <c r="I24" s="19">
        <v>9.4</v>
      </c>
      <c r="J24" s="19">
        <v>16</v>
      </c>
      <c r="K24" s="19">
        <v>7.6</v>
      </c>
      <c r="L24" s="19">
        <f t="shared" si="0"/>
        <v>85</v>
      </c>
      <c r="M24" s="20">
        <v>12000000</v>
      </c>
      <c r="N24" s="24" t="s">
        <v>54</v>
      </c>
      <c r="O24" s="24" t="s">
        <v>54</v>
      </c>
      <c r="P24" s="24" t="s">
        <v>54</v>
      </c>
      <c r="Q24" s="24" t="s">
        <v>54</v>
      </c>
      <c r="R24" s="25">
        <v>0.28000000000000003</v>
      </c>
      <c r="S24" s="25">
        <v>0.5</v>
      </c>
      <c r="T24" s="21" t="s">
        <v>60</v>
      </c>
      <c r="U24" s="22" t="s">
        <v>56</v>
      </c>
      <c r="V24" s="23">
        <f t="shared" ref="V24:V33" si="1">M24/(0.8*D24)</f>
        <v>0.10353013606965783</v>
      </c>
    </row>
    <row r="25" spans="1:22" s="26" customFormat="1" ht="12.75" customHeight="1">
      <c r="A25" s="43" t="s">
        <v>61</v>
      </c>
      <c r="B25" s="43" t="s">
        <v>62</v>
      </c>
      <c r="C25" s="43" t="s">
        <v>63</v>
      </c>
      <c r="D25" s="44">
        <v>118265000</v>
      </c>
      <c r="E25" s="44">
        <v>12000000</v>
      </c>
      <c r="F25" s="19">
        <v>25</v>
      </c>
      <c r="G25" s="19">
        <v>17.600000000000001</v>
      </c>
      <c r="H25" s="19">
        <v>8.8000000000000007</v>
      </c>
      <c r="I25" s="19">
        <v>8.6</v>
      </c>
      <c r="J25" s="19">
        <v>16.8</v>
      </c>
      <c r="K25" s="19">
        <v>7.4</v>
      </c>
      <c r="L25" s="19">
        <f t="shared" si="0"/>
        <v>84.200000000000017</v>
      </c>
      <c r="M25" s="20">
        <v>12000000</v>
      </c>
      <c r="N25" s="24" t="s">
        <v>54</v>
      </c>
      <c r="O25" s="24" t="s">
        <v>54</v>
      </c>
      <c r="P25" s="24" t="s">
        <v>53</v>
      </c>
      <c r="Q25" s="24" t="s">
        <v>64</v>
      </c>
      <c r="R25" s="25">
        <v>0.41</v>
      </c>
      <c r="S25" s="25">
        <v>0.5</v>
      </c>
      <c r="T25" s="21" t="s">
        <v>65</v>
      </c>
      <c r="U25" s="22" t="s">
        <v>56</v>
      </c>
      <c r="V25" s="23">
        <f t="shared" si="1"/>
        <v>0.12683380543694245</v>
      </c>
    </row>
    <row r="26" spans="1:22" s="26" customFormat="1" ht="12.75" customHeight="1">
      <c r="A26" s="43" t="s">
        <v>66</v>
      </c>
      <c r="B26" s="43" t="s">
        <v>67</v>
      </c>
      <c r="C26" s="43" t="s">
        <v>68</v>
      </c>
      <c r="D26" s="44">
        <v>67928308</v>
      </c>
      <c r="E26" s="44">
        <v>4000000</v>
      </c>
      <c r="F26" s="19">
        <v>21.4</v>
      </c>
      <c r="G26" s="19">
        <v>16.399999999999999</v>
      </c>
      <c r="H26" s="19">
        <v>8.1999999999999993</v>
      </c>
      <c r="I26" s="19">
        <v>9</v>
      </c>
      <c r="J26" s="19">
        <v>16.2</v>
      </c>
      <c r="K26" s="19">
        <v>8</v>
      </c>
      <c r="L26" s="19">
        <f t="shared" si="0"/>
        <v>79.2</v>
      </c>
      <c r="M26" s="20">
        <v>4000000</v>
      </c>
      <c r="N26" s="24" t="s">
        <v>54</v>
      </c>
      <c r="O26" s="24" t="s">
        <v>54</v>
      </c>
      <c r="P26" s="24" t="s">
        <v>54</v>
      </c>
      <c r="Q26" s="24" t="s">
        <v>54</v>
      </c>
      <c r="R26" s="25">
        <v>0.26</v>
      </c>
      <c r="S26" s="25">
        <v>0.5</v>
      </c>
      <c r="T26" s="21" t="s">
        <v>69</v>
      </c>
      <c r="U26" s="22" t="s">
        <v>56</v>
      </c>
      <c r="V26" s="23">
        <f t="shared" si="1"/>
        <v>7.3607015207857077E-2</v>
      </c>
    </row>
    <row r="27" spans="1:22" s="26" customFormat="1" ht="12.75" customHeight="1">
      <c r="A27" s="43" t="s">
        <v>70</v>
      </c>
      <c r="B27" s="43" t="s">
        <v>71</v>
      </c>
      <c r="C27" s="43" t="s">
        <v>72</v>
      </c>
      <c r="D27" s="46">
        <v>117373937</v>
      </c>
      <c r="E27" s="44">
        <v>15000000</v>
      </c>
      <c r="F27" s="19">
        <v>23.6</v>
      </c>
      <c r="G27" s="19">
        <v>15.6</v>
      </c>
      <c r="H27" s="19">
        <v>6.8</v>
      </c>
      <c r="I27" s="19">
        <v>8.4</v>
      </c>
      <c r="J27" s="19">
        <v>13.4</v>
      </c>
      <c r="K27" s="19">
        <v>5.8</v>
      </c>
      <c r="L27" s="19">
        <f t="shared" si="0"/>
        <v>73.599999999999994</v>
      </c>
      <c r="M27" s="20"/>
      <c r="N27" s="24" t="s">
        <v>53</v>
      </c>
      <c r="O27" s="24"/>
      <c r="P27" s="24" t="s">
        <v>53</v>
      </c>
      <c r="Q27" s="24"/>
      <c r="R27" s="25">
        <v>0.49</v>
      </c>
      <c r="S27" s="25"/>
      <c r="T27" s="21" t="s">
        <v>73</v>
      </c>
      <c r="U27" s="21"/>
      <c r="V27" s="23">
        <f t="shared" si="1"/>
        <v>0</v>
      </c>
    </row>
    <row r="28" spans="1:22" s="26" customFormat="1" ht="12.75" customHeight="1">
      <c r="A28" s="43" t="s">
        <v>74</v>
      </c>
      <c r="B28" s="43" t="s">
        <v>75</v>
      </c>
      <c r="C28" s="43" t="s">
        <v>76</v>
      </c>
      <c r="D28" s="47">
        <v>69214000</v>
      </c>
      <c r="E28" s="44">
        <v>6600000</v>
      </c>
      <c r="F28" s="19">
        <v>20.6</v>
      </c>
      <c r="G28" s="19">
        <v>15.4</v>
      </c>
      <c r="H28" s="19">
        <v>7.4</v>
      </c>
      <c r="I28" s="19">
        <v>7.8</v>
      </c>
      <c r="J28" s="19">
        <v>15.2</v>
      </c>
      <c r="K28" s="19">
        <v>6.8</v>
      </c>
      <c r="L28" s="19">
        <f t="shared" si="0"/>
        <v>73.199999999999989</v>
      </c>
      <c r="M28" s="20"/>
      <c r="N28" s="24" t="s">
        <v>54</v>
      </c>
      <c r="O28" s="24"/>
      <c r="P28" s="24" t="s">
        <v>54</v>
      </c>
      <c r="Q28" s="24"/>
      <c r="R28" s="25">
        <v>0.34</v>
      </c>
      <c r="S28" s="25"/>
      <c r="T28" s="21" t="s">
        <v>77</v>
      </c>
      <c r="U28" s="21"/>
      <c r="V28" s="23">
        <f t="shared" si="1"/>
        <v>0</v>
      </c>
    </row>
    <row r="29" spans="1:22" s="26" customFormat="1" ht="12.75" customHeight="1">
      <c r="A29" s="43" t="s">
        <v>78</v>
      </c>
      <c r="B29" s="43" t="s">
        <v>79</v>
      </c>
      <c r="C29" s="43" t="s">
        <v>80</v>
      </c>
      <c r="D29" s="47">
        <v>99387500</v>
      </c>
      <c r="E29" s="44">
        <v>12500000</v>
      </c>
      <c r="F29" s="19">
        <v>21.4</v>
      </c>
      <c r="G29" s="19">
        <v>14</v>
      </c>
      <c r="H29" s="19">
        <v>6.6</v>
      </c>
      <c r="I29" s="19">
        <v>8</v>
      </c>
      <c r="J29" s="19">
        <v>15.6</v>
      </c>
      <c r="K29" s="19">
        <v>6.8</v>
      </c>
      <c r="L29" s="19">
        <f t="shared" si="0"/>
        <v>72.399999999999991</v>
      </c>
      <c r="M29" s="20"/>
      <c r="N29" s="24" t="s">
        <v>53</v>
      </c>
      <c r="O29" s="24"/>
      <c r="P29" s="24" t="s">
        <v>54</v>
      </c>
      <c r="Q29" s="24"/>
      <c r="R29" s="25">
        <v>0.39</v>
      </c>
      <c r="S29" s="25"/>
      <c r="T29" s="21" t="s">
        <v>81</v>
      </c>
      <c r="U29" s="21"/>
      <c r="V29" s="23">
        <f t="shared" si="1"/>
        <v>0</v>
      </c>
    </row>
    <row r="30" spans="1:22" s="26" customFormat="1" ht="12.75" customHeight="1">
      <c r="A30" s="43" t="s">
        <v>82</v>
      </c>
      <c r="B30" s="43" t="s">
        <v>83</v>
      </c>
      <c r="C30" s="43" t="s">
        <v>84</v>
      </c>
      <c r="D30" s="48">
        <v>49210575</v>
      </c>
      <c r="E30" s="44">
        <v>6000000</v>
      </c>
      <c r="F30" s="19">
        <v>22</v>
      </c>
      <c r="G30" s="19">
        <v>13.4</v>
      </c>
      <c r="H30" s="19">
        <v>8.1999999999999993</v>
      </c>
      <c r="I30" s="19">
        <v>8.1999999999999993</v>
      </c>
      <c r="J30" s="19">
        <v>13.4</v>
      </c>
      <c r="K30" s="19">
        <v>6.4</v>
      </c>
      <c r="L30" s="19">
        <f t="shared" si="0"/>
        <v>71.600000000000009</v>
      </c>
      <c r="M30" s="20"/>
      <c r="N30" s="24" t="s">
        <v>53</v>
      </c>
      <c r="O30" s="24"/>
      <c r="P30" s="24" t="s">
        <v>54</v>
      </c>
      <c r="Q30" s="24"/>
      <c r="R30" s="25">
        <v>0.41</v>
      </c>
      <c r="S30" s="25"/>
      <c r="T30" s="21" t="s">
        <v>85</v>
      </c>
      <c r="U30" s="21"/>
      <c r="V30" s="23">
        <f t="shared" si="1"/>
        <v>0</v>
      </c>
    </row>
    <row r="31" spans="1:22" s="26" customFormat="1" ht="12.75" customHeight="1">
      <c r="A31" s="43" t="s">
        <v>86</v>
      </c>
      <c r="B31" s="43" t="s">
        <v>87</v>
      </c>
      <c r="C31" s="43" t="s">
        <v>88</v>
      </c>
      <c r="D31" s="48">
        <v>83649400</v>
      </c>
      <c r="E31" s="44">
        <v>8000000</v>
      </c>
      <c r="F31" s="19">
        <v>20.8</v>
      </c>
      <c r="G31" s="19">
        <v>14</v>
      </c>
      <c r="H31" s="19">
        <v>6.4</v>
      </c>
      <c r="I31" s="19">
        <v>8.8000000000000007</v>
      </c>
      <c r="J31" s="19">
        <v>14.2</v>
      </c>
      <c r="K31" s="19">
        <v>7.2</v>
      </c>
      <c r="L31" s="19">
        <f t="shared" si="0"/>
        <v>71.400000000000006</v>
      </c>
      <c r="M31" s="20"/>
      <c r="N31" s="24" t="s">
        <v>54</v>
      </c>
      <c r="O31" s="24"/>
      <c r="P31" s="24" t="s">
        <v>54</v>
      </c>
      <c r="Q31" s="24"/>
      <c r="R31" s="25">
        <v>0.28999999999999998</v>
      </c>
      <c r="S31" s="25"/>
      <c r="T31" s="21" t="s">
        <v>89</v>
      </c>
      <c r="U31" s="21"/>
      <c r="V31" s="23">
        <f t="shared" si="1"/>
        <v>0</v>
      </c>
    </row>
    <row r="32" spans="1:22" s="26" customFormat="1" ht="12.75" customHeight="1">
      <c r="A32" s="43" t="s">
        <v>90</v>
      </c>
      <c r="B32" s="43" t="s">
        <v>91</v>
      </c>
      <c r="C32" s="43" t="s">
        <v>92</v>
      </c>
      <c r="D32" s="44">
        <v>150705522</v>
      </c>
      <c r="E32" s="44">
        <v>8000000</v>
      </c>
      <c r="F32" s="19">
        <v>20.8</v>
      </c>
      <c r="G32" s="19">
        <v>14.6</v>
      </c>
      <c r="H32" s="19">
        <v>7</v>
      </c>
      <c r="I32" s="19">
        <v>6.8</v>
      </c>
      <c r="J32" s="19">
        <v>14</v>
      </c>
      <c r="K32" s="19">
        <v>6.2</v>
      </c>
      <c r="L32" s="19">
        <f t="shared" si="0"/>
        <v>69.399999999999991</v>
      </c>
      <c r="M32" s="20"/>
      <c r="N32" s="24" t="s">
        <v>53</v>
      </c>
      <c r="O32" s="24"/>
      <c r="P32" s="24" t="s">
        <v>54</v>
      </c>
      <c r="Q32" s="24"/>
      <c r="R32" s="25">
        <v>0.46</v>
      </c>
      <c r="S32" s="25"/>
      <c r="T32" s="21" t="s">
        <v>73</v>
      </c>
      <c r="U32" s="21"/>
      <c r="V32" s="23">
        <f t="shared" si="1"/>
        <v>0</v>
      </c>
    </row>
    <row r="33" spans="1:22" s="26" customFormat="1" ht="12.75" customHeight="1">
      <c r="A33" s="43" t="s">
        <v>93</v>
      </c>
      <c r="B33" s="43" t="s">
        <v>94</v>
      </c>
      <c r="C33" s="43" t="s">
        <v>95</v>
      </c>
      <c r="D33" s="48">
        <v>26920000</v>
      </c>
      <c r="E33" s="44">
        <v>6000000</v>
      </c>
      <c r="F33" s="19">
        <v>11.6</v>
      </c>
      <c r="G33" s="19">
        <v>10.8</v>
      </c>
      <c r="H33" s="19">
        <v>2.4</v>
      </c>
      <c r="I33" s="19">
        <v>4.2</v>
      </c>
      <c r="J33" s="19">
        <v>8.4</v>
      </c>
      <c r="K33" s="19">
        <v>5</v>
      </c>
      <c r="L33" s="19">
        <f t="shared" si="0"/>
        <v>42.4</v>
      </c>
      <c r="M33" s="20"/>
      <c r="N33" s="24" t="s">
        <v>53</v>
      </c>
      <c r="O33" s="24"/>
      <c r="P33" s="24" t="s">
        <v>54</v>
      </c>
      <c r="Q33" s="24"/>
      <c r="R33" s="25">
        <v>0.48</v>
      </c>
      <c r="S33" s="25"/>
      <c r="T33" s="21" t="s">
        <v>60</v>
      </c>
      <c r="U33" s="21"/>
      <c r="V33" s="23">
        <f t="shared" si="1"/>
        <v>0</v>
      </c>
    </row>
    <row r="34" spans="1:22">
      <c r="A34" s="17" t="s">
        <v>96</v>
      </c>
      <c r="B34" s="17" t="s">
        <v>96</v>
      </c>
      <c r="C34" s="17" t="s">
        <v>96</v>
      </c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  <c r="M34" s="5">
        <f>SUM(M23:M33)</f>
        <v>37000000</v>
      </c>
      <c r="N34" s="5"/>
      <c r="O34" s="5"/>
    </row>
    <row r="35" spans="1:22" ht="12.6">
      <c r="A35" s="4"/>
      <c r="B35" s="4"/>
      <c r="C35" s="4"/>
      <c r="D35" s="5"/>
      <c r="E35" s="6"/>
      <c r="F35" s="4"/>
      <c r="G35" s="4"/>
      <c r="H35" s="4"/>
      <c r="I35" s="4"/>
      <c r="J35" s="4"/>
      <c r="K35" s="4"/>
      <c r="L35" s="4" t="s">
        <v>97</v>
      </c>
      <c r="M35" s="5">
        <f>37500000-M34</f>
        <v>500000</v>
      </c>
      <c r="N35" s="5"/>
      <c r="O35" s="5"/>
    </row>
  </sheetData>
  <sortState xmlns:xlrd2="http://schemas.microsoft.com/office/spreadsheetml/2017/richdata2" ref="A23:V33">
    <sortCondition descending="1" ref="L23:L33"/>
  </sortState>
  <mergeCells count="29">
    <mergeCell ref="S19:S22"/>
    <mergeCell ref="N19:N22"/>
    <mergeCell ref="O19:O22"/>
    <mergeCell ref="H20:K20"/>
    <mergeCell ref="M19:M22"/>
    <mergeCell ref="Q19:Q22"/>
    <mergeCell ref="P19:P22"/>
    <mergeCell ref="L19:L22"/>
    <mergeCell ref="V19:V22"/>
    <mergeCell ref="D12:M12"/>
    <mergeCell ref="D13:M13"/>
    <mergeCell ref="D16:M16"/>
    <mergeCell ref="A19:A22"/>
    <mergeCell ref="B19:B22"/>
    <mergeCell ref="C19:C22"/>
    <mergeCell ref="D19:D22"/>
    <mergeCell ref="E19:E22"/>
    <mergeCell ref="F19:K19"/>
    <mergeCell ref="D14:M14"/>
    <mergeCell ref="D15:M15"/>
    <mergeCell ref="T19:T22"/>
    <mergeCell ref="U19:U22"/>
    <mergeCell ref="F20:G20"/>
    <mergeCell ref="R19:R22"/>
    <mergeCell ref="D3:M3"/>
    <mergeCell ref="D4:M4"/>
    <mergeCell ref="D5:M5"/>
    <mergeCell ref="D6:M6"/>
    <mergeCell ref="A7:C7"/>
  </mergeCells>
  <dataValidations count="5">
    <dataValidation type="decimal" operator="lessThanOrEqual" allowBlank="1" showInputMessage="1" showErrorMessage="1" error="max. 10" sqref="J1:K13 J16:K20 J34:K1048576" xr:uid="{C3D7A999-7225-DE4D-8ECF-B441796AAF61}">
      <formula1>10</formula1>
    </dataValidation>
    <dataValidation type="decimal" operator="lessThanOrEqual" allowBlank="1" showInputMessage="1" showErrorMessage="1" error="max. 5" sqref="I1:I13 I16:I20 I34:I1048576" xr:uid="{E320E34D-F062-CD48-90BE-A45053B39A97}">
      <formula1>20</formula1>
    </dataValidation>
    <dataValidation type="decimal" operator="lessThanOrEqual" allowBlank="1" showInputMessage="1" showErrorMessage="1" error="max. 15" sqref="H16:H20 H34:H1048576 H1:H13" xr:uid="{B4D2BD1B-1FEC-8345-836E-08EAD331E3AA}">
      <formula1>10</formula1>
    </dataValidation>
    <dataValidation type="decimal" operator="lessThanOrEqual" allowBlank="1" showInputMessage="1" showErrorMessage="1" error="max. 15" sqref="G34:G1048576 G16:G20 G1:G13" xr:uid="{55217F89-B4AC-5C4E-8B7C-8E911E1D8A48}">
      <formula1>20</formula1>
    </dataValidation>
    <dataValidation type="decimal" operator="lessThanOrEqual" allowBlank="1" showInputMessage="1" showErrorMessage="1" error="max. 40" sqref="F1:F13 F16:F20 F23:F1048576 G23:K33" xr:uid="{AA9DD2E1-04EF-C84C-9D31-F1FAC1720D21}">
      <formula1>30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EC0-30F4-AB4B-AD91-AC70410D2939}">
  <sheetPr>
    <pageSetUpPr fitToPage="1"/>
  </sheetPr>
  <dimension ref="A1:M35"/>
  <sheetViews>
    <sheetView topLeftCell="B20" zoomScale="90" zoomScaleNormal="90" workbookViewId="0">
      <selection activeCell="C27" sqref="C27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0" width="9.42578125" style="2" customWidth="1"/>
    <col min="11" max="11" width="11.42578125" style="2" customWidth="1"/>
    <col min="12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98</v>
      </c>
      <c r="D2" s="3" t="s">
        <v>2</v>
      </c>
    </row>
    <row r="3" spans="1:13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3.1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50.1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87.95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38.450000000000003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5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5" customHeight="1"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5" customHeight="1">
      <c r="A18" s="3"/>
      <c r="G18" s="3"/>
      <c r="H18" s="3"/>
      <c r="I18" s="3"/>
    </row>
    <row r="19" spans="1:13" ht="15" customHeight="1">
      <c r="A19" s="34" t="s">
        <v>22</v>
      </c>
      <c r="B19" s="34" t="s">
        <v>23</v>
      </c>
      <c r="C19" s="34" t="s">
        <v>24</v>
      </c>
      <c r="D19" s="35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</row>
    <row r="20" spans="1:13" ht="14.45" customHeight="1">
      <c r="A20" s="34"/>
      <c r="B20" s="34"/>
      <c r="C20" s="34"/>
      <c r="D20" s="35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</row>
    <row r="21" spans="1:13" ht="78" customHeight="1">
      <c r="A21" s="34"/>
      <c r="B21" s="34"/>
      <c r="C21" s="34"/>
      <c r="D21" s="35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</row>
    <row r="22" spans="1:13" ht="30.95" customHeight="1">
      <c r="A22" s="34"/>
      <c r="B22" s="34"/>
      <c r="C22" s="34"/>
      <c r="D22" s="35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</row>
    <row r="23" spans="1:13" ht="12.75" customHeight="1">
      <c r="A23" s="27" t="s">
        <v>86</v>
      </c>
      <c r="B23" s="43" t="s">
        <v>87</v>
      </c>
      <c r="C23" s="43" t="s">
        <v>88</v>
      </c>
      <c r="D23" s="44">
        <v>83649400</v>
      </c>
      <c r="E23" s="44">
        <v>8000000</v>
      </c>
      <c r="F23" s="19">
        <v>19</v>
      </c>
      <c r="G23" s="19">
        <v>14</v>
      </c>
      <c r="H23" s="19">
        <v>7</v>
      </c>
      <c r="I23" s="19">
        <v>8</v>
      </c>
      <c r="J23" s="19">
        <v>14</v>
      </c>
      <c r="K23" s="19">
        <v>8</v>
      </c>
      <c r="L23" s="19">
        <f>SUM(F23:K23)</f>
        <v>70</v>
      </c>
    </row>
    <row r="24" spans="1:13" ht="12.75" customHeight="1">
      <c r="A24" s="27" t="s">
        <v>93</v>
      </c>
      <c r="B24" s="43" t="s">
        <v>94</v>
      </c>
      <c r="C24" s="43" t="s">
        <v>95</v>
      </c>
      <c r="D24" s="44">
        <v>26920000</v>
      </c>
      <c r="E24" s="44">
        <v>6000000</v>
      </c>
      <c r="F24" s="19">
        <v>15</v>
      </c>
      <c r="G24" s="19">
        <v>10</v>
      </c>
      <c r="H24" s="19">
        <v>3</v>
      </c>
      <c r="I24" s="19">
        <v>4</v>
      </c>
      <c r="J24" s="19">
        <v>8</v>
      </c>
      <c r="K24" s="19">
        <v>5</v>
      </c>
      <c r="L24" s="19">
        <f t="shared" ref="L24:L33" si="0">SUM(F24:K24)</f>
        <v>45</v>
      </c>
    </row>
    <row r="25" spans="1:13" ht="12.75" customHeight="1">
      <c r="A25" s="27" t="s">
        <v>57</v>
      </c>
      <c r="B25" s="43" t="s">
        <v>58</v>
      </c>
      <c r="C25" s="43" t="s">
        <v>59</v>
      </c>
      <c r="D25" s="49">
        <v>144885350</v>
      </c>
      <c r="E25" s="44">
        <v>12000000</v>
      </c>
      <c r="F25" s="19">
        <v>25</v>
      </c>
      <c r="G25" s="19">
        <v>17</v>
      </c>
      <c r="H25" s="19">
        <v>9</v>
      </c>
      <c r="I25" s="19">
        <v>10</v>
      </c>
      <c r="J25" s="19">
        <v>16</v>
      </c>
      <c r="K25" s="19">
        <v>8</v>
      </c>
      <c r="L25" s="19">
        <f t="shared" si="0"/>
        <v>85</v>
      </c>
    </row>
    <row r="26" spans="1:13" ht="12.75" customHeight="1">
      <c r="A26" s="27" t="s">
        <v>82</v>
      </c>
      <c r="B26" s="43" t="s">
        <v>83</v>
      </c>
      <c r="C26" s="43" t="s">
        <v>84</v>
      </c>
      <c r="D26" s="50">
        <v>49210575</v>
      </c>
      <c r="E26" s="44">
        <v>6000000</v>
      </c>
      <c r="F26" s="19">
        <v>21</v>
      </c>
      <c r="G26" s="19">
        <v>13</v>
      </c>
      <c r="H26" s="19">
        <v>8</v>
      </c>
      <c r="I26" s="19">
        <v>8</v>
      </c>
      <c r="J26" s="19">
        <v>14</v>
      </c>
      <c r="K26" s="19">
        <v>6</v>
      </c>
      <c r="L26" s="19">
        <f t="shared" si="0"/>
        <v>70</v>
      </c>
    </row>
    <row r="27" spans="1:13" ht="12.75" customHeight="1">
      <c r="A27" s="27" t="s">
        <v>70</v>
      </c>
      <c r="B27" s="43" t="s">
        <v>71</v>
      </c>
      <c r="C27" s="43" t="s">
        <v>72</v>
      </c>
      <c r="D27" s="44">
        <v>117373937</v>
      </c>
      <c r="E27" s="44">
        <v>15000000</v>
      </c>
      <c r="F27" s="19">
        <v>22</v>
      </c>
      <c r="G27" s="19">
        <v>16</v>
      </c>
      <c r="H27" s="19">
        <v>6</v>
      </c>
      <c r="I27" s="19">
        <v>8</v>
      </c>
      <c r="J27" s="19">
        <v>13</v>
      </c>
      <c r="K27" s="19">
        <v>6</v>
      </c>
      <c r="L27" s="19">
        <f t="shared" si="0"/>
        <v>71</v>
      </c>
    </row>
    <row r="28" spans="1:13" ht="12.75" customHeight="1">
      <c r="A28" s="27" t="s">
        <v>90</v>
      </c>
      <c r="B28" s="43" t="s">
        <v>91</v>
      </c>
      <c r="C28" s="43" t="s">
        <v>92</v>
      </c>
      <c r="D28" s="44">
        <v>150705522</v>
      </c>
      <c r="E28" s="44">
        <v>8000000</v>
      </c>
      <c r="F28" s="19">
        <v>20</v>
      </c>
      <c r="G28" s="19">
        <v>15</v>
      </c>
      <c r="H28" s="19">
        <v>7</v>
      </c>
      <c r="I28" s="19">
        <v>7</v>
      </c>
      <c r="J28" s="19">
        <v>15</v>
      </c>
      <c r="K28" s="19">
        <v>7</v>
      </c>
      <c r="L28" s="19">
        <f t="shared" si="0"/>
        <v>71</v>
      </c>
    </row>
    <row r="29" spans="1:13" ht="12.75" customHeight="1">
      <c r="A29" s="27" t="s">
        <v>74</v>
      </c>
      <c r="B29" s="43" t="s">
        <v>75</v>
      </c>
      <c r="C29" s="43" t="s">
        <v>76</v>
      </c>
      <c r="D29" s="44">
        <v>69214000</v>
      </c>
      <c r="E29" s="44">
        <v>6600000</v>
      </c>
      <c r="F29" s="19">
        <v>19</v>
      </c>
      <c r="G29" s="19">
        <v>15</v>
      </c>
      <c r="H29" s="19">
        <v>8</v>
      </c>
      <c r="I29" s="19">
        <v>8</v>
      </c>
      <c r="J29" s="19">
        <v>15</v>
      </c>
      <c r="K29" s="19">
        <v>7</v>
      </c>
      <c r="L29" s="19">
        <f t="shared" si="0"/>
        <v>72</v>
      </c>
    </row>
    <row r="30" spans="1:13" ht="12.75" customHeight="1">
      <c r="A30" s="27" t="s">
        <v>50</v>
      </c>
      <c r="B30" s="43" t="s">
        <v>51</v>
      </c>
      <c r="C30" s="43" t="s">
        <v>52</v>
      </c>
      <c r="D30" s="44">
        <v>65079424</v>
      </c>
      <c r="E30" s="44">
        <v>9000000</v>
      </c>
      <c r="F30" s="19">
        <v>23</v>
      </c>
      <c r="G30" s="19">
        <v>18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>
      <c r="A31" s="27" t="s">
        <v>61</v>
      </c>
      <c r="B31" s="43" t="s">
        <v>62</v>
      </c>
      <c r="C31" s="43" t="s">
        <v>63</v>
      </c>
      <c r="D31" s="44">
        <v>118265000</v>
      </c>
      <c r="E31" s="44">
        <v>12000000</v>
      </c>
      <c r="F31" s="19">
        <v>25</v>
      </c>
      <c r="G31" s="19">
        <v>18</v>
      </c>
      <c r="H31" s="19">
        <v>8</v>
      </c>
      <c r="I31" s="19">
        <v>9</v>
      </c>
      <c r="J31" s="19">
        <v>16</v>
      </c>
      <c r="K31" s="19">
        <v>7</v>
      </c>
      <c r="L31" s="19">
        <f t="shared" si="0"/>
        <v>83</v>
      </c>
    </row>
    <row r="32" spans="1:13" ht="12.75" customHeight="1">
      <c r="A32" s="27" t="s">
        <v>66</v>
      </c>
      <c r="B32" s="43" t="s">
        <v>67</v>
      </c>
      <c r="C32" s="43" t="s">
        <v>68</v>
      </c>
      <c r="D32" s="44">
        <v>67928308</v>
      </c>
      <c r="E32" s="44">
        <v>4000000</v>
      </c>
      <c r="F32" s="19">
        <v>22</v>
      </c>
      <c r="G32" s="19">
        <v>16</v>
      </c>
      <c r="H32" s="19">
        <v>9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>
      <c r="A33" s="27" t="s">
        <v>78</v>
      </c>
      <c r="B33" s="43" t="s">
        <v>79</v>
      </c>
      <c r="C33" s="43" t="s">
        <v>80</v>
      </c>
      <c r="D33" s="47">
        <v>99387500</v>
      </c>
      <c r="E33" s="44">
        <v>12500000</v>
      </c>
      <c r="F33" s="19">
        <v>21</v>
      </c>
      <c r="G33" s="19">
        <v>14</v>
      </c>
      <c r="H33" s="19">
        <v>6</v>
      </c>
      <c r="I33" s="19">
        <v>7</v>
      </c>
      <c r="J33" s="19">
        <v>16</v>
      </c>
      <c r="K33" s="19">
        <v>7</v>
      </c>
      <c r="L33" s="19">
        <f t="shared" si="0"/>
        <v>71</v>
      </c>
    </row>
    <row r="34" spans="1:12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6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3:M13"/>
    <mergeCell ref="D14:M14"/>
    <mergeCell ref="D15:M15"/>
    <mergeCell ref="D16:M16"/>
    <mergeCell ref="L19:L22"/>
    <mergeCell ref="A7:C7"/>
    <mergeCell ref="D3:M3"/>
    <mergeCell ref="D4:M4"/>
    <mergeCell ref="D5:M5"/>
    <mergeCell ref="D6:M6"/>
    <mergeCell ref="F20:G20"/>
    <mergeCell ref="H20:K20"/>
    <mergeCell ref="F19:K19"/>
    <mergeCell ref="A19:A22"/>
    <mergeCell ref="B19:B22"/>
    <mergeCell ref="C19:C22"/>
    <mergeCell ref="E19:E22"/>
    <mergeCell ref="D19:D22"/>
    <mergeCell ref="D17:M17"/>
    <mergeCell ref="D12:M12"/>
  </mergeCells>
  <dataValidations count="5">
    <dataValidation type="decimal" operator="lessThanOrEqual" allowBlank="1" showInputMessage="1" showErrorMessage="1" error="max. 15" sqref="H34:H1048576 H16:H20 H1:H13" xr:uid="{C6071FC0-7B11-4B47-81BA-9A307EB4B967}">
      <formula1>10</formula1>
    </dataValidation>
    <dataValidation type="decimal" operator="lessThanOrEqual" allowBlank="1" showInputMessage="1" showErrorMessage="1" error="max. 10" sqref="J16:K20 J1:K13 J34:K1048576" xr:uid="{D48D429D-ED20-3046-8183-B5C7A9BF15C3}">
      <formula1>10</formula1>
    </dataValidation>
    <dataValidation type="decimal" operator="lessThanOrEqual" allowBlank="1" showInputMessage="1" showErrorMessage="1" error="max. 40" sqref="F16:F20 F1:F13 F23:F1048576 G23:K33" xr:uid="{7CAA7407-C12F-314C-95A4-6795DD79BB2F}">
      <formula1>30</formula1>
    </dataValidation>
    <dataValidation type="decimal" operator="lessThanOrEqual" allowBlank="1" showInputMessage="1" showErrorMessage="1" error="max. 15" sqref="G1:G13 G34:G1048576 G16:G20" xr:uid="{2CB20B03-8E18-EE45-984B-01405725A8F5}">
      <formula1>20</formula1>
    </dataValidation>
    <dataValidation type="decimal" operator="lessThanOrEqual" allowBlank="1" showInputMessage="1" showErrorMessage="1" error="max. 5" sqref="I1:I13 I16:I20 I34:I1048576" xr:uid="{5B80FA8B-A423-A648-B68D-107BA5C6272E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78-ED9D-0D44-8961-8C16B55E4FC6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0" width="9.42578125" style="2" customWidth="1"/>
    <col min="11" max="11" width="11" style="2" customWidth="1"/>
    <col min="12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98</v>
      </c>
      <c r="D2" s="3" t="s">
        <v>2</v>
      </c>
    </row>
    <row r="3" spans="1:13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1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52.5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87.6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14.45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5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5" customHeight="1">
      <c r="D17" s="11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6.45" customHeight="1"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15" customHeight="1">
      <c r="A19" s="34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</row>
    <row r="20" spans="1:13" ht="14.45" customHeight="1">
      <c r="A20" s="34"/>
      <c r="B20" s="34"/>
      <c r="C20" s="34"/>
      <c r="D20" s="34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</row>
    <row r="21" spans="1:13" ht="78" customHeight="1">
      <c r="A21" s="34"/>
      <c r="B21" s="34"/>
      <c r="C21" s="34"/>
      <c r="D21" s="34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</row>
    <row r="22" spans="1:13" ht="30.95" customHeight="1">
      <c r="A22" s="34"/>
      <c r="B22" s="34"/>
      <c r="C22" s="34"/>
      <c r="D22" s="34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</row>
    <row r="23" spans="1:13" ht="12.75" customHeight="1">
      <c r="A23" s="43" t="s">
        <v>86</v>
      </c>
      <c r="B23" s="43" t="s">
        <v>87</v>
      </c>
      <c r="C23" s="43" t="s">
        <v>88</v>
      </c>
      <c r="D23" s="48">
        <v>83649400</v>
      </c>
      <c r="E23" s="44">
        <v>8000000</v>
      </c>
      <c r="F23" s="19">
        <v>20</v>
      </c>
      <c r="G23" s="19">
        <v>12</v>
      </c>
      <c r="H23" s="19">
        <v>7</v>
      </c>
      <c r="I23" s="19">
        <v>9</v>
      </c>
      <c r="J23" s="19">
        <v>15</v>
      </c>
      <c r="K23" s="19">
        <v>7</v>
      </c>
      <c r="L23" s="19">
        <f>SUM(F23:K23)</f>
        <v>70</v>
      </c>
    </row>
    <row r="24" spans="1:13" ht="12.75" customHeight="1">
      <c r="A24" s="43" t="s">
        <v>93</v>
      </c>
      <c r="B24" s="43" t="s">
        <v>94</v>
      </c>
      <c r="C24" s="43" t="s">
        <v>95</v>
      </c>
      <c r="D24" s="48">
        <v>26920000</v>
      </c>
      <c r="E24" s="44">
        <v>6000000</v>
      </c>
      <c r="F24" s="19">
        <v>9</v>
      </c>
      <c r="G24" s="19">
        <v>12</v>
      </c>
      <c r="H24" s="19">
        <v>2</v>
      </c>
      <c r="I24" s="19">
        <v>3</v>
      </c>
      <c r="J24" s="19">
        <v>10</v>
      </c>
      <c r="K24" s="19">
        <v>5</v>
      </c>
      <c r="L24" s="19">
        <f t="shared" ref="L24:L33" si="0">SUM(F24:K24)</f>
        <v>41</v>
      </c>
    </row>
    <row r="25" spans="1:13" ht="12.75" customHeight="1">
      <c r="A25" s="43" t="s">
        <v>57</v>
      </c>
      <c r="B25" s="43" t="s">
        <v>58</v>
      </c>
      <c r="C25" s="43" t="s">
        <v>59</v>
      </c>
      <c r="D25" s="51">
        <v>144885350</v>
      </c>
      <c r="E25" s="44">
        <v>12000000</v>
      </c>
      <c r="F25" s="19">
        <v>24</v>
      </c>
      <c r="G25" s="19">
        <v>17</v>
      </c>
      <c r="H25" s="19">
        <v>10</v>
      </c>
      <c r="I25" s="19">
        <v>9</v>
      </c>
      <c r="J25" s="19">
        <v>16</v>
      </c>
      <c r="K25" s="19">
        <v>7</v>
      </c>
      <c r="L25" s="19">
        <f t="shared" si="0"/>
        <v>83</v>
      </c>
    </row>
    <row r="26" spans="1:13" ht="12.75" customHeight="1">
      <c r="A26" s="43" t="s">
        <v>82</v>
      </c>
      <c r="B26" s="43" t="s">
        <v>83</v>
      </c>
      <c r="C26" s="43" t="s">
        <v>84</v>
      </c>
      <c r="D26" s="48">
        <v>49210575</v>
      </c>
      <c r="E26" s="44">
        <v>6000000</v>
      </c>
      <c r="F26" s="19">
        <v>22</v>
      </c>
      <c r="G26" s="19">
        <v>12</v>
      </c>
      <c r="H26" s="19">
        <v>8</v>
      </c>
      <c r="I26" s="19">
        <v>9</v>
      </c>
      <c r="J26" s="19">
        <v>13</v>
      </c>
      <c r="K26" s="19">
        <v>7</v>
      </c>
      <c r="L26" s="19">
        <f t="shared" si="0"/>
        <v>71</v>
      </c>
    </row>
    <row r="27" spans="1:13" ht="12.75" customHeight="1">
      <c r="A27" s="43" t="s">
        <v>70</v>
      </c>
      <c r="B27" s="43" t="s">
        <v>71</v>
      </c>
      <c r="C27" s="43" t="s">
        <v>72</v>
      </c>
      <c r="D27" s="46">
        <v>117373937</v>
      </c>
      <c r="E27" s="44">
        <v>15000000</v>
      </c>
      <c r="F27" s="19">
        <v>22</v>
      </c>
      <c r="G27" s="19">
        <v>16</v>
      </c>
      <c r="H27" s="19">
        <v>7</v>
      </c>
      <c r="I27" s="19">
        <v>8</v>
      </c>
      <c r="J27" s="19">
        <v>13</v>
      </c>
      <c r="K27" s="19">
        <v>5</v>
      </c>
      <c r="L27" s="19">
        <f t="shared" si="0"/>
        <v>71</v>
      </c>
    </row>
    <row r="28" spans="1:13" ht="12.75" customHeight="1">
      <c r="A28" s="43" t="s">
        <v>90</v>
      </c>
      <c r="B28" s="43" t="s">
        <v>91</v>
      </c>
      <c r="C28" s="43" t="s">
        <v>92</v>
      </c>
      <c r="D28" s="44">
        <v>150705522</v>
      </c>
      <c r="E28" s="44">
        <v>8000000</v>
      </c>
      <c r="F28" s="19">
        <v>20</v>
      </c>
      <c r="G28" s="19">
        <v>14</v>
      </c>
      <c r="H28" s="19">
        <v>7</v>
      </c>
      <c r="I28" s="19">
        <v>6</v>
      </c>
      <c r="J28" s="19">
        <v>13</v>
      </c>
      <c r="K28" s="19">
        <v>6</v>
      </c>
      <c r="L28" s="19">
        <f t="shared" si="0"/>
        <v>66</v>
      </c>
    </row>
    <row r="29" spans="1:13" ht="12.75" customHeight="1">
      <c r="A29" s="43" t="s">
        <v>74</v>
      </c>
      <c r="B29" s="43" t="s">
        <v>75</v>
      </c>
      <c r="C29" s="43" t="s">
        <v>76</v>
      </c>
      <c r="D29" s="47">
        <v>69214000</v>
      </c>
      <c r="E29" s="44">
        <v>6600000</v>
      </c>
      <c r="F29" s="19">
        <v>20</v>
      </c>
      <c r="G29" s="19">
        <v>14</v>
      </c>
      <c r="H29" s="19">
        <v>8</v>
      </c>
      <c r="I29" s="19">
        <v>7</v>
      </c>
      <c r="J29" s="19">
        <v>15</v>
      </c>
      <c r="K29" s="19">
        <v>7</v>
      </c>
      <c r="L29" s="19">
        <f t="shared" si="0"/>
        <v>71</v>
      </c>
    </row>
    <row r="30" spans="1:13" ht="12.75" customHeight="1">
      <c r="A30" s="43" t="s">
        <v>50</v>
      </c>
      <c r="B30" s="43" t="s">
        <v>51</v>
      </c>
      <c r="C30" s="43" t="s">
        <v>52</v>
      </c>
      <c r="D30" s="44">
        <v>65079424</v>
      </c>
      <c r="E30" s="44">
        <v>9000000</v>
      </c>
      <c r="F30" s="19">
        <v>23</v>
      </c>
      <c r="G30" s="19">
        <v>17</v>
      </c>
      <c r="H30" s="19">
        <v>10</v>
      </c>
      <c r="I30" s="19">
        <v>9</v>
      </c>
      <c r="J30" s="19">
        <v>19</v>
      </c>
      <c r="K30" s="19">
        <v>8</v>
      </c>
      <c r="L30" s="19">
        <f t="shared" si="0"/>
        <v>86</v>
      </c>
    </row>
    <row r="31" spans="1:13" ht="12.75" customHeight="1">
      <c r="A31" s="43" t="s">
        <v>61</v>
      </c>
      <c r="B31" s="43" t="s">
        <v>62</v>
      </c>
      <c r="C31" s="43" t="s">
        <v>63</v>
      </c>
      <c r="D31" s="44">
        <v>118265000</v>
      </c>
      <c r="E31" s="44">
        <v>12000000</v>
      </c>
      <c r="F31" s="19">
        <v>25</v>
      </c>
      <c r="G31" s="19">
        <v>18</v>
      </c>
      <c r="H31" s="19">
        <v>9</v>
      </c>
      <c r="I31" s="19">
        <v>9</v>
      </c>
      <c r="J31" s="19">
        <v>17</v>
      </c>
      <c r="K31" s="19">
        <v>7</v>
      </c>
      <c r="L31" s="19">
        <f t="shared" si="0"/>
        <v>85</v>
      </c>
    </row>
    <row r="32" spans="1:13" ht="12.75" customHeight="1">
      <c r="A32" s="43" t="s">
        <v>66</v>
      </c>
      <c r="B32" s="43" t="s">
        <v>67</v>
      </c>
      <c r="C32" s="43" t="s">
        <v>68</v>
      </c>
      <c r="D32" s="44">
        <v>67928308</v>
      </c>
      <c r="E32" s="44">
        <v>4000000</v>
      </c>
      <c r="F32" s="19">
        <v>22</v>
      </c>
      <c r="G32" s="19">
        <v>16</v>
      </c>
      <c r="H32" s="19">
        <v>8</v>
      </c>
      <c r="I32" s="19">
        <v>9</v>
      </c>
      <c r="J32" s="19">
        <v>17</v>
      </c>
      <c r="K32" s="19">
        <v>8</v>
      </c>
      <c r="L32" s="19">
        <f t="shared" si="0"/>
        <v>80</v>
      </c>
    </row>
    <row r="33" spans="1:12" ht="12.75" customHeight="1">
      <c r="A33" s="43" t="s">
        <v>78</v>
      </c>
      <c r="B33" s="43" t="s">
        <v>79</v>
      </c>
      <c r="C33" s="43" t="s">
        <v>80</v>
      </c>
      <c r="D33" s="47">
        <v>99387500</v>
      </c>
      <c r="E33" s="44">
        <v>12500000</v>
      </c>
      <c r="F33" s="19">
        <v>18</v>
      </c>
      <c r="G33" s="19">
        <v>12</v>
      </c>
      <c r="H33" s="19">
        <v>6</v>
      </c>
      <c r="I33" s="19">
        <v>7</v>
      </c>
      <c r="J33" s="19">
        <v>13</v>
      </c>
      <c r="K33" s="19">
        <v>6</v>
      </c>
      <c r="L33" s="19">
        <f t="shared" si="0"/>
        <v>62</v>
      </c>
    </row>
    <row r="34" spans="1:12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6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3:M13"/>
    <mergeCell ref="D14:M14"/>
    <mergeCell ref="D15:M15"/>
    <mergeCell ref="D16:M16"/>
    <mergeCell ref="L19:L22"/>
    <mergeCell ref="A7:C7"/>
    <mergeCell ref="D3:M3"/>
    <mergeCell ref="D4:M4"/>
    <mergeCell ref="D5:M5"/>
    <mergeCell ref="D6:M6"/>
    <mergeCell ref="F19:K19"/>
    <mergeCell ref="F20:G20"/>
    <mergeCell ref="H20:K20"/>
    <mergeCell ref="A19:A22"/>
    <mergeCell ref="B19:B22"/>
    <mergeCell ref="C19:C22"/>
    <mergeCell ref="D19:D22"/>
    <mergeCell ref="E19:E22"/>
    <mergeCell ref="D18:M18"/>
    <mergeCell ref="D12:M12"/>
  </mergeCells>
  <dataValidations count="5">
    <dataValidation type="decimal" operator="lessThanOrEqual" allowBlank="1" showInputMessage="1" showErrorMessage="1" error="max. 5" sqref="I16 I18:I20 I1:I13 I34:I1048576" xr:uid="{250AC6FE-B64E-714B-9CDD-4AFA7516FF31}">
      <formula1>20</formula1>
    </dataValidation>
    <dataValidation type="decimal" operator="lessThanOrEqual" allowBlank="1" showInputMessage="1" showErrorMessage="1" error="max. 15" sqref="G16 G34:G1048576 G18:G20 G1:G13" xr:uid="{19D2D342-898E-1E4C-B473-140F9CE0A9EF}">
      <formula1>20</formula1>
    </dataValidation>
    <dataValidation type="decimal" operator="lessThanOrEqual" allowBlank="1" showInputMessage="1" showErrorMessage="1" error="max. 40" sqref="F16 F18:F20 F1:F13 F23:F1048576 G23:K33" xr:uid="{6C499A99-0C98-C640-BB04-124A2B7726A4}">
      <formula1>30</formula1>
    </dataValidation>
    <dataValidation type="decimal" operator="lessThanOrEqual" allowBlank="1" showInputMessage="1" showErrorMessage="1" error="max. 10" sqref="J18:K20 J16:K16 J1:K13 J34:K1048576" xr:uid="{F1ADFE7B-D338-D74F-9310-59CE758FF6D4}">
      <formula1>10</formula1>
    </dataValidation>
    <dataValidation type="decimal" operator="lessThanOrEqual" allowBlank="1" showInputMessage="1" showErrorMessage="1" error="max. 15" sqref="H34:H1048576 H18:H20 H16 H1:H13" xr:uid="{DAC37CBA-90AA-EE4F-8316-B325E13CE71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28C8-A8E4-4F43-A5E9-1A96F6C42E92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98</v>
      </c>
      <c r="D2" s="3" t="s">
        <v>2</v>
      </c>
    </row>
    <row r="3" spans="1:13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0.1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48.6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87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38.450000000000003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26.1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5" customHeight="1"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34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</row>
    <row r="20" spans="1:13" ht="14.45" customHeight="1">
      <c r="A20" s="34"/>
      <c r="B20" s="34"/>
      <c r="C20" s="34"/>
      <c r="D20" s="34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</row>
    <row r="21" spans="1:13" ht="78" customHeight="1">
      <c r="A21" s="34"/>
      <c r="B21" s="34"/>
      <c r="C21" s="34"/>
      <c r="D21" s="34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</row>
    <row r="22" spans="1:13" ht="30.95" customHeight="1">
      <c r="A22" s="34"/>
      <c r="B22" s="34"/>
      <c r="C22" s="34"/>
      <c r="D22" s="34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</row>
    <row r="23" spans="1:13" ht="12.75" customHeight="1">
      <c r="A23" s="43" t="s">
        <v>86</v>
      </c>
      <c r="B23" s="43" t="s">
        <v>87</v>
      </c>
      <c r="C23" s="43" t="s">
        <v>88</v>
      </c>
      <c r="D23" s="48">
        <v>83649400</v>
      </c>
      <c r="E23" s="44">
        <v>8000000</v>
      </c>
      <c r="F23" s="19">
        <v>21</v>
      </c>
      <c r="G23" s="19">
        <v>14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71</v>
      </c>
    </row>
    <row r="24" spans="1:13" ht="12.75" customHeight="1">
      <c r="A24" s="43" t="s">
        <v>93</v>
      </c>
      <c r="B24" s="43" t="s">
        <v>94</v>
      </c>
      <c r="C24" s="43" t="s">
        <v>95</v>
      </c>
      <c r="D24" s="48">
        <v>26920000</v>
      </c>
      <c r="E24" s="44">
        <v>6000000</v>
      </c>
      <c r="F24" s="19">
        <v>10</v>
      </c>
      <c r="G24" s="19">
        <v>10</v>
      </c>
      <c r="H24" s="19">
        <v>2</v>
      </c>
      <c r="I24" s="19">
        <v>4</v>
      </c>
      <c r="J24" s="19">
        <v>8</v>
      </c>
      <c r="K24" s="19">
        <v>5</v>
      </c>
      <c r="L24" s="19">
        <f t="shared" ref="L24:L33" si="0">SUM(F24:K24)</f>
        <v>39</v>
      </c>
    </row>
    <row r="25" spans="1:13" ht="12.75" customHeight="1">
      <c r="A25" s="43" t="s">
        <v>57</v>
      </c>
      <c r="B25" s="43" t="s">
        <v>58</v>
      </c>
      <c r="C25" s="43" t="s">
        <v>59</v>
      </c>
      <c r="D25" s="51">
        <v>144885350</v>
      </c>
      <c r="E25" s="44">
        <v>12000000</v>
      </c>
      <c r="F25" s="19">
        <v>26</v>
      </c>
      <c r="G25" s="19">
        <v>17</v>
      </c>
      <c r="H25" s="19">
        <v>10</v>
      </c>
      <c r="I25" s="19">
        <v>9</v>
      </c>
      <c r="J25" s="19">
        <v>16</v>
      </c>
      <c r="K25" s="19">
        <v>8</v>
      </c>
      <c r="L25" s="19">
        <f t="shared" si="0"/>
        <v>86</v>
      </c>
    </row>
    <row r="26" spans="1:13" ht="12.75" customHeight="1">
      <c r="A26" s="43" t="s">
        <v>82</v>
      </c>
      <c r="B26" s="43" t="s">
        <v>83</v>
      </c>
      <c r="C26" s="43" t="s">
        <v>84</v>
      </c>
      <c r="D26" s="48">
        <v>49210575</v>
      </c>
      <c r="E26" s="44">
        <v>6000000</v>
      </c>
      <c r="F26" s="19">
        <v>22</v>
      </c>
      <c r="G26" s="19">
        <v>14</v>
      </c>
      <c r="H26" s="19">
        <v>8</v>
      </c>
      <c r="I26" s="19">
        <v>8</v>
      </c>
      <c r="J26" s="19">
        <v>13</v>
      </c>
      <c r="K26" s="19">
        <v>6</v>
      </c>
      <c r="L26" s="19">
        <f t="shared" si="0"/>
        <v>71</v>
      </c>
    </row>
    <row r="27" spans="1:13" ht="12.75" customHeight="1">
      <c r="A27" s="43" t="s">
        <v>70</v>
      </c>
      <c r="B27" s="43" t="s">
        <v>71</v>
      </c>
      <c r="C27" s="43" t="s">
        <v>72</v>
      </c>
      <c r="D27" s="46">
        <v>117373937</v>
      </c>
      <c r="E27" s="44">
        <v>15000000</v>
      </c>
      <c r="F27" s="19">
        <v>24</v>
      </c>
      <c r="G27" s="19">
        <v>15</v>
      </c>
      <c r="H27" s="19">
        <v>7</v>
      </c>
      <c r="I27" s="19">
        <v>8</v>
      </c>
      <c r="J27" s="19">
        <v>14</v>
      </c>
      <c r="K27" s="19">
        <v>6</v>
      </c>
      <c r="L27" s="19">
        <f t="shared" si="0"/>
        <v>74</v>
      </c>
    </row>
    <row r="28" spans="1:13" ht="12.75" customHeight="1">
      <c r="A28" s="43" t="s">
        <v>90</v>
      </c>
      <c r="B28" s="43" t="s">
        <v>91</v>
      </c>
      <c r="C28" s="43" t="s">
        <v>92</v>
      </c>
      <c r="D28" s="44">
        <v>150705522</v>
      </c>
      <c r="E28" s="44">
        <v>8000000</v>
      </c>
      <c r="F28" s="19">
        <v>21</v>
      </c>
      <c r="G28" s="19">
        <v>14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69</v>
      </c>
    </row>
    <row r="29" spans="1:13" ht="12.75" customHeight="1">
      <c r="A29" s="43" t="s">
        <v>74</v>
      </c>
      <c r="B29" s="43" t="s">
        <v>75</v>
      </c>
      <c r="C29" s="43" t="s">
        <v>76</v>
      </c>
      <c r="D29" s="47">
        <v>69214000</v>
      </c>
      <c r="E29" s="44">
        <v>6600000</v>
      </c>
      <c r="F29" s="19">
        <v>20</v>
      </c>
      <c r="G29" s="19">
        <v>16</v>
      </c>
      <c r="H29" s="19">
        <v>7</v>
      </c>
      <c r="I29" s="19">
        <v>8</v>
      </c>
      <c r="J29" s="19">
        <v>16</v>
      </c>
      <c r="K29" s="19">
        <v>6</v>
      </c>
      <c r="L29" s="19">
        <f t="shared" si="0"/>
        <v>73</v>
      </c>
    </row>
    <row r="30" spans="1:13" ht="12.75" customHeight="1">
      <c r="A30" s="43" t="s">
        <v>50</v>
      </c>
      <c r="B30" s="43" t="s">
        <v>51</v>
      </c>
      <c r="C30" s="43" t="s">
        <v>52</v>
      </c>
      <c r="D30" s="44">
        <v>65079424</v>
      </c>
      <c r="E30" s="44">
        <v>9000000</v>
      </c>
      <c r="F30" s="19">
        <v>23</v>
      </c>
      <c r="G30" s="19">
        <v>18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>
      <c r="A31" s="43" t="s">
        <v>61</v>
      </c>
      <c r="B31" s="43" t="s">
        <v>62</v>
      </c>
      <c r="C31" s="43" t="s">
        <v>63</v>
      </c>
      <c r="D31" s="44">
        <v>118265000</v>
      </c>
      <c r="E31" s="44">
        <v>12000000</v>
      </c>
      <c r="F31" s="19">
        <v>25</v>
      </c>
      <c r="G31" s="19">
        <v>17</v>
      </c>
      <c r="H31" s="19">
        <v>9</v>
      </c>
      <c r="I31" s="19">
        <v>8</v>
      </c>
      <c r="J31" s="19">
        <v>17</v>
      </c>
      <c r="K31" s="19">
        <v>8</v>
      </c>
      <c r="L31" s="19">
        <f t="shared" si="0"/>
        <v>84</v>
      </c>
    </row>
    <row r="32" spans="1:13" ht="12.75" customHeight="1">
      <c r="A32" s="43" t="s">
        <v>66</v>
      </c>
      <c r="B32" s="43" t="s">
        <v>67</v>
      </c>
      <c r="C32" s="43" t="s">
        <v>68</v>
      </c>
      <c r="D32" s="44">
        <v>67928308</v>
      </c>
      <c r="E32" s="44">
        <v>4000000</v>
      </c>
      <c r="F32" s="19">
        <v>22</v>
      </c>
      <c r="G32" s="19">
        <v>17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>
      <c r="A33" s="43" t="s">
        <v>78</v>
      </c>
      <c r="B33" s="43" t="s">
        <v>79</v>
      </c>
      <c r="C33" s="43" t="s">
        <v>80</v>
      </c>
      <c r="D33" s="47">
        <v>99387500</v>
      </c>
      <c r="E33" s="44">
        <v>12500000</v>
      </c>
      <c r="F33" s="19">
        <v>21</v>
      </c>
      <c r="G33" s="19">
        <v>14</v>
      </c>
      <c r="H33" s="19">
        <v>7</v>
      </c>
      <c r="I33" s="19">
        <v>8</v>
      </c>
      <c r="J33" s="19">
        <v>16</v>
      </c>
      <c r="K33" s="19">
        <v>7</v>
      </c>
      <c r="L33" s="19">
        <f t="shared" si="0"/>
        <v>73</v>
      </c>
    </row>
    <row r="34" spans="1:12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6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3:M13"/>
    <mergeCell ref="D14:M14"/>
    <mergeCell ref="D15:M15"/>
    <mergeCell ref="D16:M16"/>
    <mergeCell ref="L19:L22"/>
    <mergeCell ref="A7:C7"/>
    <mergeCell ref="D3:M3"/>
    <mergeCell ref="D4:M4"/>
    <mergeCell ref="D5:M5"/>
    <mergeCell ref="D6:M6"/>
    <mergeCell ref="F19:K19"/>
    <mergeCell ref="F20:G20"/>
    <mergeCell ref="H20:K20"/>
    <mergeCell ref="A19:A22"/>
    <mergeCell ref="B19:B22"/>
    <mergeCell ref="C19:C22"/>
    <mergeCell ref="D19:D22"/>
    <mergeCell ref="E19:E22"/>
    <mergeCell ref="D17:M17"/>
    <mergeCell ref="D12:M12"/>
  </mergeCells>
  <dataValidations count="5">
    <dataValidation type="decimal" operator="lessThanOrEqual" allowBlank="1" showInputMessage="1" showErrorMessage="1" error="max. 15" sqref="H34:H1048576 H16:H20 H1:H13" xr:uid="{60E7CB67-8352-194E-BCF5-D78485042965}">
      <formula1>10</formula1>
    </dataValidation>
    <dataValidation type="decimal" operator="lessThanOrEqual" allowBlank="1" showInputMessage="1" showErrorMessage="1" error="max. 10" sqref="J16:K20 J1:K13 J34:K1048576" xr:uid="{3AE09115-ADD6-8E45-A50C-9644B0ECA5A2}">
      <formula1>10</formula1>
    </dataValidation>
    <dataValidation type="decimal" operator="lessThanOrEqual" allowBlank="1" showInputMessage="1" showErrorMessage="1" error="max. 40" sqref="F1:F13 F16:F20 F23:F1048576 G23:K33" xr:uid="{12A6E912-278E-AA4D-8F4E-315FA33CAF0D}">
      <formula1>30</formula1>
    </dataValidation>
    <dataValidation type="decimal" operator="lessThanOrEqual" allowBlank="1" showInputMessage="1" showErrorMessage="1" error="max. 15" sqref="G1:G13 G34:G1048576 G16:G20" xr:uid="{69F6B696-DCDE-B64D-AEE3-90B89C8505F7}">
      <formula1>20</formula1>
    </dataValidation>
    <dataValidation type="decimal" operator="lessThanOrEqual" allowBlank="1" showInputMessage="1" showErrorMessage="1" error="max. 5" sqref="I1:I13 I16:I20 I34:I1048576" xr:uid="{3A56BD04-F202-D542-A9AF-984912B6D13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C0CD-DED6-8147-8CE0-975D271374C0}">
  <sheetPr>
    <pageSetUpPr fitToPage="1"/>
  </sheetPr>
  <dimension ref="A1:M35"/>
  <sheetViews>
    <sheetView topLeftCell="A21" zoomScale="90" zoomScaleNormal="90" workbookViewId="0">
      <selection activeCell="A23" sqref="A23:E33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98</v>
      </c>
      <c r="D2" s="3" t="s">
        <v>2</v>
      </c>
    </row>
    <row r="3" spans="1:13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.6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8.95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50.1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87.95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39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5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5" customHeight="1"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34" t="s">
        <v>22</v>
      </c>
      <c r="B19" s="34" t="s">
        <v>23</v>
      </c>
      <c r="C19" s="34" t="s">
        <v>24</v>
      </c>
      <c r="D19" s="34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</row>
    <row r="20" spans="1:13" ht="14.45" customHeight="1">
      <c r="A20" s="34"/>
      <c r="B20" s="34"/>
      <c r="C20" s="34"/>
      <c r="D20" s="34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</row>
    <row r="21" spans="1:13" ht="78" customHeight="1">
      <c r="A21" s="34"/>
      <c r="B21" s="34"/>
      <c r="C21" s="34"/>
      <c r="D21" s="34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</row>
    <row r="22" spans="1:13" ht="30.95" customHeight="1">
      <c r="A22" s="34"/>
      <c r="B22" s="34"/>
      <c r="C22" s="34"/>
      <c r="D22" s="34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</row>
    <row r="23" spans="1:13" ht="12.75" customHeight="1">
      <c r="A23" s="43" t="s">
        <v>86</v>
      </c>
      <c r="B23" s="43" t="s">
        <v>87</v>
      </c>
      <c r="C23" s="43" t="s">
        <v>88</v>
      </c>
      <c r="D23" s="48">
        <v>83649400</v>
      </c>
      <c r="E23" s="44">
        <v>8000000</v>
      </c>
      <c r="F23" s="19">
        <v>22</v>
      </c>
      <c r="G23" s="19">
        <v>15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73</v>
      </c>
    </row>
    <row r="24" spans="1:13" ht="12.75" customHeight="1">
      <c r="A24" s="43" t="s">
        <v>93</v>
      </c>
      <c r="B24" s="43" t="s">
        <v>94</v>
      </c>
      <c r="C24" s="43" t="s">
        <v>95</v>
      </c>
      <c r="D24" s="48">
        <v>26920000</v>
      </c>
      <c r="E24" s="44">
        <v>6000000</v>
      </c>
      <c r="F24" s="19">
        <v>14</v>
      </c>
      <c r="G24" s="19">
        <v>11</v>
      </c>
      <c r="H24" s="19">
        <v>3</v>
      </c>
      <c r="I24" s="19">
        <v>5</v>
      </c>
      <c r="J24" s="19">
        <v>8</v>
      </c>
      <c r="K24" s="19">
        <v>5</v>
      </c>
      <c r="L24" s="19">
        <f t="shared" ref="L24:L33" si="0">SUM(F24:K24)</f>
        <v>46</v>
      </c>
    </row>
    <row r="25" spans="1:13" ht="12.75" customHeight="1">
      <c r="A25" s="43" t="s">
        <v>57</v>
      </c>
      <c r="B25" s="43" t="s">
        <v>58</v>
      </c>
      <c r="C25" s="43" t="s">
        <v>59</v>
      </c>
      <c r="D25" s="51">
        <v>144885350</v>
      </c>
      <c r="E25" s="44">
        <v>12000000</v>
      </c>
      <c r="F25" s="19">
        <v>25</v>
      </c>
      <c r="G25" s="19">
        <v>17</v>
      </c>
      <c r="H25" s="19">
        <v>10</v>
      </c>
      <c r="I25" s="19">
        <v>9</v>
      </c>
      <c r="J25" s="19">
        <v>16</v>
      </c>
      <c r="K25" s="19">
        <v>8</v>
      </c>
      <c r="L25" s="19">
        <f t="shared" si="0"/>
        <v>85</v>
      </c>
    </row>
    <row r="26" spans="1:13" ht="12.75" customHeight="1">
      <c r="A26" s="43" t="s">
        <v>82</v>
      </c>
      <c r="B26" s="43" t="s">
        <v>83</v>
      </c>
      <c r="C26" s="43" t="s">
        <v>84</v>
      </c>
      <c r="D26" s="48">
        <v>49210575</v>
      </c>
      <c r="E26" s="44">
        <v>6000000</v>
      </c>
      <c r="F26" s="19">
        <v>22</v>
      </c>
      <c r="G26" s="19">
        <v>14</v>
      </c>
      <c r="H26" s="19">
        <v>9</v>
      </c>
      <c r="I26" s="19">
        <v>8</v>
      </c>
      <c r="J26" s="19">
        <v>14</v>
      </c>
      <c r="K26" s="19">
        <v>6</v>
      </c>
      <c r="L26" s="19">
        <f t="shared" si="0"/>
        <v>73</v>
      </c>
    </row>
    <row r="27" spans="1:13" ht="12.75" customHeight="1">
      <c r="A27" s="43" t="s">
        <v>70</v>
      </c>
      <c r="B27" s="43" t="s">
        <v>71</v>
      </c>
      <c r="C27" s="43" t="s">
        <v>72</v>
      </c>
      <c r="D27" s="46">
        <v>117373937</v>
      </c>
      <c r="E27" s="44">
        <v>15000000</v>
      </c>
      <c r="F27" s="19">
        <v>24</v>
      </c>
      <c r="G27" s="19">
        <v>15</v>
      </c>
      <c r="H27" s="19">
        <v>7</v>
      </c>
      <c r="I27" s="19">
        <v>9</v>
      </c>
      <c r="J27" s="19">
        <v>13</v>
      </c>
      <c r="K27" s="19">
        <v>6</v>
      </c>
      <c r="L27" s="19">
        <f t="shared" si="0"/>
        <v>74</v>
      </c>
    </row>
    <row r="28" spans="1:13" ht="12.75" customHeight="1">
      <c r="A28" s="43" t="s">
        <v>90</v>
      </c>
      <c r="B28" s="43" t="s">
        <v>91</v>
      </c>
      <c r="C28" s="43" t="s">
        <v>92</v>
      </c>
      <c r="D28" s="44">
        <v>150705522</v>
      </c>
      <c r="E28" s="44">
        <v>8000000</v>
      </c>
      <c r="F28" s="19">
        <v>21</v>
      </c>
      <c r="G28" s="19">
        <v>16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71</v>
      </c>
    </row>
    <row r="29" spans="1:13" ht="12.75" customHeight="1">
      <c r="A29" s="43" t="s">
        <v>74</v>
      </c>
      <c r="B29" s="43" t="s">
        <v>75</v>
      </c>
      <c r="C29" s="43" t="s">
        <v>76</v>
      </c>
      <c r="D29" s="47">
        <v>69214000</v>
      </c>
      <c r="E29" s="44">
        <v>6600000</v>
      </c>
      <c r="F29" s="19">
        <v>22</v>
      </c>
      <c r="G29" s="19">
        <v>16</v>
      </c>
      <c r="H29" s="19">
        <v>7</v>
      </c>
      <c r="I29" s="19">
        <v>8</v>
      </c>
      <c r="J29" s="19">
        <v>15</v>
      </c>
      <c r="K29" s="19">
        <v>7</v>
      </c>
      <c r="L29" s="19">
        <f t="shared" si="0"/>
        <v>75</v>
      </c>
    </row>
    <row r="30" spans="1:13" ht="12.75" customHeight="1">
      <c r="A30" s="43" t="s">
        <v>50</v>
      </c>
      <c r="B30" s="43" t="s">
        <v>51</v>
      </c>
      <c r="C30" s="43" t="s">
        <v>52</v>
      </c>
      <c r="D30" s="44">
        <v>65079424</v>
      </c>
      <c r="E30" s="44">
        <v>9000000</v>
      </c>
      <c r="F30" s="19">
        <v>24</v>
      </c>
      <c r="G30" s="19">
        <v>17</v>
      </c>
      <c r="H30" s="19">
        <v>10</v>
      </c>
      <c r="I30" s="19">
        <v>9</v>
      </c>
      <c r="J30" s="19">
        <v>18</v>
      </c>
      <c r="K30" s="19">
        <v>9</v>
      </c>
      <c r="L30" s="19">
        <f t="shared" si="0"/>
        <v>87</v>
      </c>
    </row>
    <row r="31" spans="1:13" ht="12.75" customHeight="1">
      <c r="A31" s="43" t="s">
        <v>61</v>
      </c>
      <c r="B31" s="43" t="s">
        <v>62</v>
      </c>
      <c r="C31" s="43" t="s">
        <v>63</v>
      </c>
      <c r="D31" s="44">
        <v>118265000</v>
      </c>
      <c r="E31" s="44">
        <v>12000000</v>
      </c>
      <c r="F31" s="19">
        <v>25</v>
      </c>
      <c r="G31" s="19">
        <v>17</v>
      </c>
      <c r="H31" s="19">
        <v>9</v>
      </c>
      <c r="I31" s="19">
        <v>9</v>
      </c>
      <c r="J31" s="19">
        <v>16</v>
      </c>
      <c r="K31" s="19">
        <v>7</v>
      </c>
      <c r="L31" s="19">
        <f t="shared" si="0"/>
        <v>83</v>
      </c>
    </row>
    <row r="32" spans="1:13" ht="12.75" customHeight="1">
      <c r="A32" s="43" t="s">
        <v>66</v>
      </c>
      <c r="B32" s="43" t="s">
        <v>67</v>
      </c>
      <c r="C32" s="43" t="s">
        <v>68</v>
      </c>
      <c r="D32" s="44">
        <v>67928308</v>
      </c>
      <c r="E32" s="44">
        <v>4000000</v>
      </c>
      <c r="F32" s="19">
        <v>22</v>
      </c>
      <c r="G32" s="19">
        <v>17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80</v>
      </c>
    </row>
    <row r="33" spans="1:12" ht="12.75" customHeight="1">
      <c r="A33" s="43" t="s">
        <v>78</v>
      </c>
      <c r="B33" s="43" t="s">
        <v>79</v>
      </c>
      <c r="C33" s="43" t="s">
        <v>80</v>
      </c>
      <c r="D33" s="47">
        <v>99387500</v>
      </c>
      <c r="E33" s="44">
        <v>12500000</v>
      </c>
      <c r="F33" s="19">
        <v>22</v>
      </c>
      <c r="G33" s="19">
        <v>15</v>
      </c>
      <c r="H33" s="19">
        <v>7</v>
      </c>
      <c r="I33" s="19">
        <v>9</v>
      </c>
      <c r="J33" s="19">
        <v>16</v>
      </c>
      <c r="K33" s="19">
        <v>7</v>
      </c>
      <c r="L33" s="19">
        <f t="shared" si="0"/>
        <v>76</v>
      </c>
    </row>
    <row r="34" spans="1:12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6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3:M13"/>
    <mergeCell ref="D14:M14"/>
    <mergeCell ref="D15:M15"/>
    <mergeCell ref="D16:M16"/>
    <mergeCell ref="L19:L22"/>
    <mergeCell ref="A7:C7"/>
    <mergeCell ref="D3:M3"/>
    <mergeCell ref="D4:M4"/>
    <mergeCell ref="D5:M5"/>
    <mergeCell ref="D6:M6"/>
    <mergeCell ref="F19:K19"/>
    <mergeCell ref="F20:G20"/>
    <mergeCell ref="H20:K20"/>
    <mergeCell ref="A19:A22"/>
    <mergeCell ref="B19:B22"/>
    <mergeCell ref="C19:C22"/>
    <mergeCell ref="D19:D22"/>
    <mergeCell ref="E19:E22"/>
    <mergeCell ref="D17:M17"/>
    <mergeCell ref="D12:M12"/>
  </mergeCells>
  <dataValidations count="5">
    <dataValidation type="decimal" operator="lessThanOrEqual" allowBlank="1" showInputMessage="1" showErrorMessage="1" error="max. 5" sqref="I1:I13 I16:I20 I34:I1048576" xr:uid="{524C388D-32D7-8443-8AAF-1A79F755AF94}">
      <formula1>20</formula1>
    </dataValidation>
    <dataValidation type="decimal" operator="lessThanOrEqual" allowBlank="1" showInputMessage="1" showErrorMessage="1" error="max. 15" sqref="G1:G13 G34:G1048576 G16:G20" xr:uid="{D5B5E2B8-D37C-A243-834F-FA3D065F976F}">
      <formula1>20</formula1>
    </dataValidation>
    <dataValidation type="decimal" operator="lessThanOrEqual" allowBlank="1" showInputMessage="1" showErrorMessage="1" error="max. 40" sqref="F1:F13 F16:F20 F23:F1048576 G23:K33" xr:uid="{A13B499A-F752-FD48-B7B9-23920D3A6207}">
      <formula1>30</formula1>
    </dataValidation>
    <dataValidation type="decimal" operator="lessThanOrEqual" allowBlank="1" showInputMessage="1" showErrorMessage="1" error="max. 10" sqref="J16:K20 J1:K13 J34:K1048576" xr:uid="{93F2F9F5-7941-004C-B2A2-2DE11617E43C}">
      <formula1>10</formula1>
    </dataValidation>
    <dataValidation type="decimal" operator="lessThanOrEqual" allowBlank="1" showInputMessage="1" showErrorMessage="1" error="max. 15" sqref="H34:H1048576 H16:H20 H1:H13" xr:uid="{B141182C-7826-9A4A-8451-F873AC6794B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CC5-245D-1248-A3A8-F54C860CD21A}">
  <sheetPr>
    <pageSetUpPr fitToPage="1"/>
  </sheetPr>
  <dimension ref="A1:M35"/>
  <sheetViews>
    <sheetView topLeftCell="A14" zoomScale="90" zoomScaleNormal="90" workbookViewId="0">
      <selection activeCell="B19" sqref="B19:B22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24.140625" style="2" customWidth="1"/>
    <col min="5" max="5" width="17.5703125" style="2" customWidth="1"/>
    <col min="6" max="7" width="9.42578125" style="2" customWidth="1"/>
    <col min="8" max="8" width="10.85546875" style="2" customWidth="1"/>
    <col min="9" max="9" width="9.42578125" style="2" customWidth="1"/>
    <col min="10" max="10" width="11.140625" style="2" customWidth="1"/>
    <col min="11" max="11" width="10.85546875" style="2" customWidth="1"/>
    <col min="12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98</v>
      </c>
      <c r="D2" s="3" t="s">
        <v>2</v>
      </c>
    </row>
    <row r="3" spans="1:13" ht="15" customHeight="1">
      <c r="A3" s="8" t="s">
        <v>3</v>
      </c>
      <c r="D3" s="29" t="s">
        <v>4</v>
      </c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>
      <c r="A4" s="3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>
      <c r="A5" s="8" t="s">
        <v>7</v>
      </c>
      <c r="D5" s="30" t="s">
        <v>8</v>
      </c>
      <c r="E5" s="30"/>
      <c r="F5" s="30"/>
      <c r="G5" s="30"/>
      <c r="H5" s="30"/>
      <c r="I5" s="30"/>
      <c r="J5" s="30"/>
      <c r="K5" s="30"/>
      <c r="L5" s="30"/>
      <c r="M5" s="30"/>
    </row>
    <row r="6" spans="1:13" ht="15" customHeight="1">
      <c r="A6" s="8" t="s">
        <v>9</v>
      </c>
      <c r="D6" s="30" t="s">
        <v>10</v>
      </c>
      <c r="E6" s="30"/>
      <c r="F6" s="30"/>
      <c r="G6" s="30"/>
      <c r="H6" s="30"/>
      <c r="I6" s="30"/>
      <c r="J6" s="30"/>
      <c r="K6" s="30"/>
      <c r="L6" s="30"/>
      <c r="M6" s="30"/>
    </row>
    <row r="7" spans="1:13" ht="15" customHeight="1">
      <c r="A7" s="31" t="s">
        <v>11</v>
      </c>
      <c r="B7" s="31"/>
      <c r="C7" s="31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1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8.95" customHeight="1">
      <c r="D12" s="33" t="s">
        <v>17</v>
      </c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51.6" customHeight="1">
      <c r="D13" s="33" t="s">
        <v>18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87.6" customHeight="1">
      <c r="D14" s="33" t="s">
        <v>19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38.450000000000003" customHeight="1">
      <c r="D15" s="33" t="s">
        <v>20</v>
      </c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5" customHeight="1">
      <c r="D16" s="33" t="s">
        <v>21</v>
      </c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5" customHeight="1"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42" t="s">
        <v>22</v>
      </c>
      <c r="B19" s="42" t="s">
        <v>23</v>
      </c>
      <c r="C19" s="34" t="s">
        <v>24</v>
      </c>
      <c r="D19" s="34" t="s">
        <v>25</v>
      </c>
      <c r="E19" s="35" t="s">
        <v>26</v>
      </c>
      <c r="F19" s="36" t="s">
        <v>27</v>
      </c>
      <c r="G19" s="36"/>
      <c r="H19" s="36"/>
      <c r="I19" s="36"/>
      <c r="J19" s="36"/>
      <c r="K19" s="36"/>
      <c r="L19" s="39" t="s">
        <v>28</v>
      </c>
    </row>
    <row r="20" spans="1:13" ht="14.45" customHeight="1">
      <c r="A20" s="42"/>
      <c r="B20" s="42"/>
      <c r="C20" s="34"/>
      <c r="D20" s="34"/>
      <c r="E20" s="35"/>
      <c r="F20" s="38" t="s">
        <v>39</v>
      </c>
      <c r="G20" s="38"/>
      <c r="H20" s="38" t="s">
        <v>40</v>
      </c>
      <c r="I20" s="38"/>
      <c r="J20" s="38"/>
      <c r="K20" s="38"/>
      <c r="L20" s="40"/>
    </row>
    <row r="21" spans="1:13" ht="78" customHeight="1">
      <c r="A21" s="42"/>
      <c r="B21" s="42"/>
      <c r="C21" s="34"/>
      <c r="D21" s="34"/>
      <c r="E21" s="35"/>
      <c r="F21" s="7" t="s">
        <v>41</v>
      </c>
      <c r="G21" s="7" t="s">
        <v>42</v>
      </c>
      <c r="H21" s="7" t="s">
        <v>43</v>
      </c>
      <c r="I21" s="7" t="s">
        <v>44</v>
      </c>
      <c r="J21" s="18" t="s">
        <v>45</v>
      </c>
      <c r="K21" s="7" t="s">
        <v>46</v>
      </c>
      <c r="L21" s="40"/>
    </row>
    <row r="22" spans="1:13" ht="30.95" customHeight="1">
      <c r="A22" s="42"/>
      <c r="B22" s="42"/>
      <c r="C22" s="34"/>
      <c r="D22" s="34"/>
      <c r="E22" s="35"/>
      <c r="F22" s="18" t="s">
        <v>47</v>
      </c>
      <c r="G22" s="18" t="s">
        <v>48</v>
      </c>
      <c r="H22" s="18" t="s">
        <v>49</v>
      </c>
      <c r="I22" s="18" t="s">
        <v>49</v>
      </c>
      <c r="J22" s="18" t="s">
        <v>48</v>
      </c>
      <c r="K22" s="18" t="s">
        <v>49</v>
      </c>
      <c r="L22" s="41"/>
    </row>
    <row r="23" spans="1:13" ht="12.75" customHeight="1">
      <c r="A23" s="43" t="s">
        <v>86</v>
      </c>
      <c r="B23" s="43" t="s">
        <v>87</v>
      </c>
      <c r="C23" s="43" t="s">
        <v>88</v>
      </c>
      <c r="D23" s="48">
        <v>83649400</v>
      </c>
      <c r="E23" s="44">
        <v>8000000</v>
      </c>
      <c r="F23" s="19">
        <v>22</v>
      </c>
      <c r="G23" s="19">
        <v>15</v>
      </c>
      <c r="H23" s="19">
        <v>6</v>
      </c>
      <c r="I23" s="19">
        <v>9</v>
      </c>
      <c r="J23" s="19">
        <v>14</v>
      </c>
      <c r="K23" s="19">
        <v>7</v>
      </c>
      <c r="L23" s="19">
        <f>SUM(F23:K23)</f>
        <v>73</v>
      </c>
    </row>
    <row r="24" spans="1:13" ht="12.75" customHeight="1">
      <c r="A24" s="43" t="s">
        <v>93</v>
      </c>
      <c r="B24" s="43" t="s">
        <v>94</v>
      </c>
      <c r="C24" s="43" t="s">
        <v>95</v>
      </c>
      <c r="D24" s="48">
        <v>26920000</v>
      </c>
      <c r="E24" s="44">
        <v>6000000</v>
      </c>
      <c r="F24" s="19">
        <v>10</v>
      </c>
      <c r="G24" s="19">
        <v>11</v>
      </c>
      <c r="H24" s="19">
        <v>2</v>
      </c>
      <c r="I24" s="19">
        <v>5</v>
      </c>
      <c r="J24" s="19">
        <v>8</v>
      </c>
      <c r="K24" s="19">
        <v>5</v>
      </c>
      <c r="L24" s="19">
        <f t="shared" ref="L24:L33" si="0">SUM(F24:K24)</f>
        <v>41</v>
      </c>
    </row>
    <row r="25" spans="1:13" ht="12.75" customHeight="1">
      <c r="A25" s="43" t="s">
        <v>57</v>
      </c>
      <c r="B25" s="43" t="s">
        <v>58</v>
      </c>
      <c r="C25" s="43" t="s">
        <v>59</v>
      </c>
      <c r="D25" s="51">
        <v>144885350</v>
      </c>
      <c r="E25" s="44">
        <v>12000000</v>
      </c>
      <c r="F25" s="19">
        <v>26</v>
      </c>
      <c r="G25" s="19">
        <v>17</v>
      </c>
      <c r="H25" s="19">
        <v>10</v>
      </c>
      <c r="I25" s="19">
        <v>10</v>
      </c>
      <c r="J25" s="19">
        <v>16</v>
      </c>
      <c r="K25" s="19">
        <v>7</v>
      </c>
      <c r="L25" s="19">
        <f t="shared" si="0"/>
        <v>86</v>
      </c>
    </row>
    <row r="26" spans="1:13" ht="12.75" customHeight="1">
      <c r="A26" s="43" t="s">
        <v>82</v>
      </c>
      <c r="B26" s="43" t="s">
        <v>83</v>
      </c>
      <c r="C26" s="43" t="s">
        <v>84</v>
      </c>
      <c r="D26" s="48">
        <v>49210575</v>
      </c>
      <c r="E26" s="44">
        <v>6000000</v>
      </c>
      <c r="F26" s="19">
        <v>23</v>
      </c>
      <c r="G26" s="19">
        <v>14</v>
      </c>
      <c r="H26" s="19">
        <v>8</v>
      </c>
      <c r="I26" s="19">
        <v>8</v>
      </c>
      <c r="J26" s="19">
        <v>13</v>
      </c>
      <c r="K26" s="19">
        <v>7</v>
      </c>
      <c r="L26" s="19">
        <f t="shared" si="0"/>
        <v>73</v>
      </c>
    </row>
    <row r="27" spans="1:13" ht="12.75" customHeight="1">
      <c r="A27" s="43" t="s">
        <v>70</v>
      </c>
      <c r="B27" s="43" t="s">
        <v>71</v>
      </c>
      <c r="C27" s="43" t="s">
        <v>72</v>
      </c>
      <c r="D27" s="46">
        <v>117373937</v>
      </c>
      <c r="E27" s="44">
        <v>15000000</v>
      </c>
      <c r="F27" s="19">
        <v>26</v>
      </c>
      <c r="G27" s="19">
        <v>16</v>
      </c>
      <c r="H27" s="19">
        <v>7</v>
      </c>
      <c r="I27" s="19">
        <v>9</v>
      </c>
      <c r="J27" s="19">
        <v>14</v>
      </c>
      <c r="K27" s="19">
        <v>6</v>
      </c>
      <c r="L27" s="19">
        <f t="shared" si="0"/>
        <v>78</v>
      </c>
    </row>
    <row r="28" spans="1:13" ht="12.75" customHeight="1">
      <c r="A28" s="43" t="s">
        <v>90</v>
      </c>
      <c r="B28" s="43" t="s">
        <v>91</v>
      </c>
      <c r="C28" s="43" t="s">
        <v>92</v>
      </c>
      <c r="D28" s="44">
        <v>150705522</v>
      </c>
      <c r="E28" s="44">
        <v>8000000</v>
      </c>
      <c r="F28" s="19">
        <v>22</v>
      </c>
      <c r="G28" s="19">
        <v>14</v>
      </c>
      <c r="H28" s="19">
        <v>7</v>
      </c>
      <c r="I28" s="19">
        <v>7</v>
      </c>
      <c r="J28" s="19">
        <v>14</v>
      </c>
      <c r="K28" s="19">
        <v>6</v>
      </c>
      <c r="L28" s="19">
        <f t="shared" si="0"/>
        <v>70</v>
      </c>
    </row>
    <row r="29" spans="1:13" ht="12.75" customHeight="1">
      <c r="A29" s="43" t="s">
        <v>74</v>
      </c>
      <c r="B29" s="43" t="s">
        <v>75</v>
      </c>
      <c r="C29" s="43" t="s">
        <v>76</v>
      </c>
      <c r="D29" s="47">
        <v>69214000</v>
      </c>
      <c r="E29" s="44">
        <v>6600000</v>
      </c>
      <c r="F29" s="19">
        <v>22</v>
      </c>
      <c r="G29" s="19">
        <v>16</v>
      </c>
      <c r="H29" s="19">
        <v>7</v>
      </c>
      <c r="I29" s="19">
        <v>8</v>
      </c>
      <c r="J29" s="19">
        <v>15</v>
      </c>
      <c r="K29" s="19">
        <v>7</v>
      </c>
      <c r="L29" s="19">
        <f t="shared" si="0"/>
        <v>75</v>
      </c>
    </row>
    <row r="30" spans="1:13" ht="12.75" customHeight="1">
      <c r="A30" s="43" t="s">
        <v>50</v>
      </c>
      <c r="B30" s="43" t="s">
        <v>51</v>
      </c>
      <c r="C30" s="43" t="s">
        <v>52</v>
      </c>
      <c r="D30" s="44">
        <v>65079424</v>
      </c>
      <c r="E30" s="44">
        <v>9000000</v>
      </c>
      <c r="F30" s="19">
        <v>26</v>
      </c>
      <c r="G30" s="19">
        <v>18</v>
      </c>
      <c r="H30" s="19">
        <v>10</v>
      </c>
      <c r="I30" s="19">
        <v>10</v>
      </c>
      <c r="J30" s="19">
        <v>18</v>
      </c>
      <c r="K30" s="19">
        <v>10</v>
      </c>
      <c r="L30" s="19">
        <f t="shared" si="0"/>
        <v>92</v>
      </c>
    </row>
    <row r="31" spans="1:13" ht="12.75" customHeight="1">
      <c r="A31" s="43" t="s">
        <v>61</v>
      </c>
      <c r="B31" s="43" t="s">
        <v>62</v>
      </c>
      <c r="C31" s="43" t="s">
        <v>63</v>
      </c>
      <c r="D31" s="44">
        <v>118265000</v>
      </c>
      <c r="E31" s="44">
        <v>12000000</v>
      </c>
      <c r="F31" s="19">
        <v>25</v>
      </c>
      <c r="G31" s="19">
        <v>18</v>
      </c>
      <c r="H31" s="19">
        <v>9</v>
      </c>
      <c r="I31" s="19">
        <v>8</v>
      </c>
      <c r="J31" s="19">
        <v>18</v>
      </c>
      <c r="K31" s="19">
        <v>8</v>
      </c>
      <c r="L31" s="19">
        <f t="shared" si="0"/>
        <v>86</v>
      </c>
    </row>
    <row r="32" spans="1:13" ht="12.75" customHeight="1">
      <c r="A32" s="43" t="s">
        <v>66</v>
      </c>
      <c r="B32" s="43" t="s">
        <v>67</v>
      </c>
      <c r="C32" s="43" t="s">
        <v>68</v>
      </c>
      <c r="D32" s="44">
        <v>67928308</v>
      </c>
      <c r="E32" s="44">
        <v>4000000</v>
      </c>
      <c r="F32" s="19">
        <v>19</v>
      </c>
      <c r="G32" s="19">
        <v>16</v>
      </c>
      <c r="H32" s="19">
        <v>8</v>
      </c>
      <c r="I32" s="19">
        <v>9</v>
      </c>
      <c r="J32" s="19">
        <v>16</v>
      </c>
      <c r="K32" s="19">
        <v>8</v>
      </c>
      <c r="L32" s="19">
        <f t="shared" si="0"/>
        <v>76</v>
      </c>
    </row>
    <row r="33" spans="1:12" ht="12.75" customHeight="1">
      <c r="A33" s="43" t="s">
        <v>78</v>
      </c>
      <c r="B33" s="43" t="s">
        <v>79</v>
      </c>
      <c r="C33" s="43" t="s">
        <v>80</v>
      </c>
      <c r="D33" s="47">
        <v>99387500</v>
      </c>
      <c r="E33" s="44">
        <v>12500000</v>
      </c>
      <c r="F33" s="19">
        <v>25</v>
      </c>
      <c r="G33" s="19">
        <v>16</v>
      </c>
      <c r="H33" s="19">
        <v>7</v>
      </c>
      <c r="I33" s="19">
        <v>9</v>
      </c>
      <c r="J33" s="19">
        <v>17</v>
      </c>
      <c r="K33" s="19">
        <v>7</v>
      </c>
      <c r="L33" s="19">
        <f t="shared" si="0"/>
        <v>81</v>
      </c>
    </row>
    <row r="34" spans="1:12">
      <c r="A34" s="4"/>
      <c r="B34" s="4"/>
      <c r="C34" s="4"/>
      <c r="D34" s="5">
        <f>SUM(D23:D33)</f>
        <v>992619016</v>
      </c>
      <c r="E34" s="5">
        <f>SUM(E23:E33)</f>
        <v>99100000</v>
      </c>
      <c r="F34" s="4"/>
      <c r="G34" s="4"/>
      <c r="H34" s="4"/>
      <c r="I34" s="4"/>
      <c r="J34" s="4"/>
      <c r="K34" s="4"/>
      <c r="L34" s="4"/>
    </row>
    <row r="35" spans="1:12" ht="12.6">
      <c r="A35" s="4"/>
      <c r="B35" s="4"/>
      <c r="C35" s="4"/>
      <c r="D35" s="4"/>
      <c r="E35" s="6"/>
      <c r="F35" s="4"/>
      <c r="G35" s="4"/>
      <c r="H35" s="4"/>
      <c r="I35" s="4"/>
      <c r="J35" s="4"/>
      <c r="K35" s="4"/>
      <c r="L35" s="4"/>
    </row>
  </sheetData>
  <mergeCells count="20">
    <mergeCell ref="D13:M13"/>
    <mergeCell ref="D14:M14"/>
    <mergeCell ref="D15:M15"/>
    <mergeCell ref="D16:M16"/>
    <mergeCell ref="L19:L22"/>
    <mergeCell ref="A7:C7"/>
    <mergeCell ref="D3:M3"/>
    <mergeCell ref="D4:M4"/>
    <mergeCell ref="D5:M5"/>
    <mergeCell ref="D6:M6"/>
    <mergeCell ref="F19:K19"/>
    <mergeCell ref="F20:G20"/>
    <mergeCell ref="H20:K20"/>
    <mergeCell ref="A19:A22"/>
    <mergeCell ref="B19:B22"/>
    <mergeCell ref="C19:C22"/>
    <mergeCell ref="D19:D22"/>
    <mergeCell ref="E19:E22"/>
    <mergeCell ref="D17:M17"/>
    <mergeCell ref="D12:M12"/>
  </mergeCells>
  <dataValidations count="6">
    <dataValidation type="decimal" operator="lessThanOrEqual" allowBlank="1" showInputMessage="1" showErrorMessage="1" error="max. 15" sqref="H34:H1048576 H16:H20 H1:H13" xr:uid="{9009995A-2206-AB45-BE42-45A959F8C868}">
      <formula1>10</formula1>
    </dataValidation>
    <dataValidation type="decimal" operator="lessThanOrEqual" allowBlank="1" showInputMessage="1" showErrorMessage="1" error="max. 10" sqref="J16:K20 J1:K13 J34:K1048576" xr:uid="{AEE7AAB0-3C4C-D34A-B592-CFFE2C7330CB}">
      <formula1>10</formula1>
    </dataValidation>
    <dataValidation type="decimal" operator="lessThanOrEqual" allowBlank="1" showInputMessage="1" showErrorMessage="1" error="max. 40" sqref="F1:F13 F16:F20 F23:F1048576 G23:K33" xr:uid="{13A6F89A-C80C-6B4C-85AB-49FB8022B6F1}">
      <formula1>30</formula1>
    </dataValidation>
    <dataValidation type="decimal" operator="lessThanOrEqual" allowBlank="1" showInputMessage="1" showErrorMessage="1" error="max. 15" sqref="G1:G13 G34:G1048576 G16:G20" xr:uid="{FDED3F87-48CF-A24F-A5BE-AE40EAB5E4AA}">
      <formula1>20</formula1>
    </dataValidation>
    <dataValidation type="decimal" operator="lessThanOrEqual" allowBlank="1" showInputMessage="1" showErrorMessage="1" error="max. 5" sqref="I1:I13 I16:I20 I34:I1048576" xr:uid="{A6B08268-C56A-E94F-A3D5-AF6D4BCAB6F1}">
      <formula1>20</formula1>
    </dataValidation>
    <dataValidation type="decimal" operator="lessThanOrEqual" allowBlank="1" showInputMessage="1" showErrorMessage="1" sqref="D19" xr:uid="{53955025-374A-5A4A-A7DC-0A0D96AB567A}">
      <formula1>100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9C454F-5295-4688-BDE3-514824CCF44C}"/>
</file>

<file path=customXml/itemProps2.xml><?xml version="1.0" encoding="utf-8"?>
<ds:datastoreItem xmlns:ds="http://schemas.openxmlformats.org/officeDocument/2006/customXml" ds:itemID="{3B07E879-C8EC-43C3-BEC9-AE0D054C10E0}"/>
</file>

<file path=customXml/itemProps3.xml><?xml version="1.0" encoding="utf-8"?>
<ds:datastoreItem xmlns:ds="http://schemas.openxmlformats.org/officeDocument/2006/customXml" ds:itemID="{30D02891-466C-4297-BBA9-415DF8D3B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2026-05-14T07:57:21Z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2758600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