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2_TVD_rada/jednání rady TVD/2026/5. jednání 12. května 2026/"/>
    </mc:Choice>
  </mc:AlternateContent>
  <xr:revisionPtr revIDLastSave="109" documentId="8_{8AD4232A-07BC-4060-9C6B-53E0678DD06E}" xr6:coauthVersionLast="47" xr6:coauthVersionMax="47" xr10:uidLastSave="{97BA8529-CE00-4614-B232-0B9E0663CAD1}"/>
  <bookViews>
    <workbookView xWindow="-110" yWindow="-110" windowWidth="19420" windowHeight="11500" xr2:uid="{00000000-000D-0000-FFFF-FFFF00000000}"/>
  </bookViews>
  <sheets>
    <sheet name="Výroba dokumentárního díla" sheetId="8" r:id="rId1"/>
    <sheet name="TF" sheetId="13" r:id="rId2"/>
    <sheet name="PK" sheetId="14" r:id="rId3"/>
    <sheet name="MK" sheetId="15" r:id="rId4"/>
    <sheet name="AT" sheetId="16" r:id="rId5"/>
    <sheet name="BS" sheetId="17" r:id="rId6"/>
  </sheets>
  <definedNames>
    <definedName name="_xlnm.Print_Area" localSheetId="4">AT!$A$1:$L$48</definedName>
    <definedName name="_xlnm.Print_Area" localSheetId="5">BS!$A$1:$L$48</definedName>
    <definedName name="_xlnm.Print_Area" localSheetId="3">MK!$A$1:$L$48</definedName>
    <definedName name="_xlnm.Print_Area" localSheetId="2">PK!$A$1:$L$48</definedName>
    <definedName name="_xlnm.Print_Area" localSheetId="1">TF!$A$1:$L$48</definedName>
    <definedName name="_xlnm.Print_Area" localSheetId="0">'Výroba dokumentárního díla'!$A$1:$M$47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8" l="1"/>
  <c r="V25" i="8" s="1"/>
  <c r="V23" i="8"/>
  <c r="V41" i="8"/>
  <c r="V32" i="8"/>
  <c r="V31" i="8"/>
  <c r="V43" i="8"/>
  <c r="V28" i="8"/>
  <c r="V26" i="8"/>
  <c r="V35" i="8"/>
  <c r="V27" i="8"/>
  <c r="V39" i="8"/>
  <c r="V42" i="8"/>
  <c r="V29" i="8"/>
  <c r="V34" i="8"/>
  <c r="V33" i="8"/>
  <c r="V24" i="8"/>
  <c r="V40" i="8"/>
  <c r="V36" i="8"/>
  <c r="V37" i="8"/>
  <c r="V30" i="8"/>
  <c r="V38" i="8"/>
  <c r="E44" i="17" l="1"/>
  <c r="D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E44" i="16"/>
  <c r="D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E44" i="15"/>
  <c r="D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E44" i="14"/>
  <c r="D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E44" i="13"/>
  <c r="D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M44" i="8"/>
  <c r="M45" i="8" s="1"/>
  <c r="L38" i="8"/>
  <c r="E44" i="8" l="1"/>
  <c r="D44" i="8"/>
  <c r="L30" i="8"/>
  <c r="L37" i="8"/>
  <c r="L36" i="8"/>
  <c r="L40" i="8"/>
  <c r="L24" i="8"/>
  <c r="L33" i="8"/>
  <c r="L34" i="8"/>
  <c r="L29" i="8"/>
  <c r="L42" i="8"/>
  <c r="L39" i="8"/>
  <c r="L27" i="8"/>
  <c r="L35" i="8"/>
  <c r="L26" i="8"/>
  <c r="L28" i="8"/>
  <c r="L43" i="8"/>
  <c r="L31" i="8"/>
  <c r="L32" i="8"/>
  <c r="L25" i="8"/>
  <c r="L41" i="8"/>
  <c r="L23" i="8"/>
</calcChain>
</file>

<file path=xl/sharedStrings.xml><?xml version="1.0" encoding="utf-8"?>
<sst xmlns="http://schemas.openxmlformats.org/spreadsheetml/2006/main" count="710" uniqueCount="119">
  <si>
    <t>Výroba dokumentárního díla</t>
  </si>
  <si>
    <r>
      <rPr>
        <b/>
        <sz val="9.5"/>
        <color rgb="FF000000"/>
        <rFont val="Arial"/>
      </rPr>
      <t>Evidenční číslo výzvy:</t>
    </r>
    <r>
      <rPr>
        <sz val="9.5"/>
        <color rgb="FF000000"/>
        <rFont val="Arial"/>
      </rPr>
      <t xml:space="preserve"> 2026-B-2-1-24</t>
    </r>
  </si>
  <si>
    <t>Cíle podpory audiovize:</t>
  </si>
  <si>
    <r>
      <t>Dotační kategorie:</t>
    </r>
    <r>
      <rPr>
        <sz val="9.5"/>
        <color rgb="FF000000"/>
        <rFont val="Arial"/>
        <family val="2"/>
      </rPr>
      <t xml:space="preserve"> Podpora televizních děl</t>
    </r>
  </si>
  <si>
    <t>1. Posílení stability producentských firem, podpora jejich dlouhodobé spolupráce s kreativními týmy.</t>
  </si>
  <si>
    <t>Dotační okruh: Výroba českého audiovizuálního díla</t>
  </si>
  <si>
    <t>2. Podpora žánrové diverzity v české audiovizi.</t>
  </si>
  <si>
    <r>
      <t>Lhůta pro podávání žádostí:</t>
    </r>
    <r>
      <rPr>
        <sz val="9.5"/>
        <color rgb="FF000000"/>
        <rFont val="Arial"/>
        <family val="2"/>
      </rPr>
      <t xml:space="preserve"> 16. 01. 2026–16. 02. 2026</t>
    </r>
  </si>
  <si>
    <t>3. Podpora projektů pro různé cílové skupiny.</t>
  </si>
  <si>
    <r>
      <t>Finanční alokace:</t>
    </r>
    <r>
      <rPr>
        <sz val="9.5"/>
        <color rgb="FF000000"/>
        <rFont val="Arial"/>
        <family val="2"/>
      </rPr>
      <t xml:space="preserve"> 12 000 000 Kč</t>
    </r>
  </si>
  <si>
    <t>4. Podpora projektů pro lokální trh i pro mezinárodní distribuci.</t>
  </si>
  <si>
    <r>
      <t xml:space="preserve">Lhůta pro dokončení projektu: </t>
    </r>
    <r>
      <rPr>
        <sz val="9.5"/>
        <color rgb="FF000000"/>
        <rFont val="Arial"/>
        <family val="2"/>
      </rPr>
      <t xml:space="preserve">dle žádosti, nejpozději však do 31. 12. 2030
</t>
    </r>
  </si>
  <si>
    <t>5. Podpora mezinárodních koprodukcí českých audiovizuálních děl.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</si>
  <si>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</si>
  <si>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6. Podpora exportu českých audiovizuálních děl</t>
  </si>
  <si>
    <t>Specifikace dotačního okruhu</t>
  </si>
  <si>
    <t>Podpora je určena pro výrobu:</t>
  </si>
  <si>
    <t>Podpora je určena pro dokumentární televizní díla (ve smyslu § 2 odst. 1 písm. c) zákona o audiovizi) ve formě 
jednotlivých krátkometrážních nebo celovečerních dokumentárních děl, dokumentární minisérie (2–4 díly) nebo 
dokumentárního seriálu (5–13 dílů), která jsou českým audiovizuálním dílem dle § 2 odst. 1 písm. i) zákona o 
audiovizi a splňují tyto podmínky:</t>
  </si>
  <si>
    <t>1. České audiovizuální dílo se 100% podílem výrobce nebo koproducentů na financování celkových 
výrobních nákladů, kteří mají místo podnikání, místo trvalého pobytu nebo sídlo na území České 
republiky
nebo</t>
  </si>
  <si>
    <t>2. České audiovizuální dílo, na jehož výrobě se koproducenti s místem podnikání, místem trvalého pobytu 
nebo sídlem na území České republiky, podílí společně s koproducentem nebo koproducenty, kteří 
mají místo podnikání, místo trvalého pobytu nebo sídlo mimo území České republiky, a přitom platí, že:
a. u dvoustranné koprodukce musí být česká finanční účast na celkových výrobních nákladech 
projektu 40 % nebo vyšší
b. u třístranné a vícestranné koprodukce musí být podíl české finanční účasti na celkových 
výrobních nákladech projektu 30 % nebo vyšší.</t>
  </si>
  <si>
    <t xml:space="preserve">Krátkometrážním audiovizuálním dílem se pro účely Fondu rozumí dílo se stopáží 60 minut a kratší.
Celovečerním audiovizuálním dílem se pro účely Státního fondu audiovize (dále jen „Fond“) rozumí dílo se 
stopáží delší než 60 minut. </t>
  </si>
  <si>
    <t>Rada si vedle cílů podpory stanoví ve výzvě za cíl podporovat společensky závažná, kreativně a filmařsky 
náročná díla, která se vymykají běžné televizní tvorbě.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</si>
  <si>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</si>
  <si>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</si>
  <si>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</si>
  <si>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</si>
  <si>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</si>
  <si>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</si>
  <si>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</si>
  <si>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</si>
  <si>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</si>
  <si>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</si>
  <si>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</si>
  <si>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</si>
  <si>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</si>
  <si>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</si>
  <si>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</si>
  <si>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</si>
  <si>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</si>
  <si>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</si>
  <si>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</si>
  <si>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</si>
  <si>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</si>
  <si>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</si>
  <si>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</si>
  <si>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</si>
  <si>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</si>
  <si>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</si>
  <si>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</si>
  <si>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0–20</t>
  </si>
  <si>
    <t>0–10</t>
  </si>
  <si>
    <t>539-2026</t>
  </si>
  <si>
    <t>Hypermarket Film s.r.o.</t>
  </si>
  <si>
    <t>Český žurnál 2.0.</t>
  </si>
  <si>
    <t>Ano</t>
  </si>
  <si>
    <t>Ne</t>
  </si>
  <si>
    <t>567-2026</t>
  </si>
  <si>
    <t>Films &amp; Chips s.r.o.</t>
  </si>
  <si>
    <t>Jenůfa</t>
  </si>
  <si>
    <t>541-2026</t>
  </si>
  <si>
    <t>První řada s.r.o.</t>
  </si>
  <si>
    <t>Jsme tady</t>
  </si>
  <si>
    <t>553-2026</t>
  </si>
  <si>
    <t>Marina Films s.r.o.</t>
  </si>
  <si>
    <t>Řasa</t>
  </si>
  <si>
    <t>557-2026</t>
  </si>
  <si>
    <t>Gnomon Production s.r.o.</t>
  </si>
  <si>
    <t>Uprchlík</t>
  </si>
  <si>
    <t>551-2026</t>
  </si>
  <si>
    <t>Větrné mlýny s.r.o.</t>
  </si>
  <si>
    <t>Grónská čítanka</t>
  </si>
  <si>
    <t>561-2026</t>
  </si>
  <si>
    <t>Kuli Film s.r.o.</t>
  </si>
  <si>
    <t>Čekání na zázrak</t>
  </si>
  <si>
    <t>571-2026</t>
  </si>
  <si>
    <t>Breathless Films s.r.o.</t>
  </si>
  <si>
    <t xml:space="preserve">Rojavo, má lásko </t>
  </si>
  <si>
    <t>546-2026</t>
  </si>
  <si>
    <t>CINEART TV Prague s.r.o.</t>
  </si>
  <si>
    <t>Deníky bez hranic</t>
  </si>
  <si>
    <t>543-2026</t>
  </si>
  <si>
    <t>FEBIO s. r. o.</t>
  </si>
  <si>
    <t>Skutečný život Hany Hegerové</t>
  </si>
  <si>
    <t>564-2026</t>
  </si>
  <si>
    <t>GPO Platform s.r.o.</t>
  </si>
  <si>
    <t>Černá skříňka</t>
  </si>
  <si>
    <t>562-2026</t>
  </si>
  <si>
    <t>Sounderground s.r.o.</t>
  </si>
  <si>
    <t>Horv</t>
  </si>
  <si>
    <t>554-2026</t>
  </si>
  <si>
    <t>Punk Film, s.r.o.</t>
  </si>
  <si>
    <t>Tomáš Halík: Sen nového rána</t>
  </si>
  <si>
    <t>569-2026</t>
  </si>
  <si>
    <t>Alter Vision s.r.o.</t>
  </si>
  <si>
    <t>Pod ledem</t>
  </si>
  <si>
    <t>570-2026</t>
  </si>
  <si>
    <t>LOVE.FRAME s.r.o.</t>
  </si>
  <si>
    <t>Neviditelná hranice</t>
  </si>
  <si>
    <t>535-2026</t>
  </si>
  <si>
    <t>K2 s.r.o.</t>
  </si>
  <si>
    <t>Pevný bod ve vesmíru</t>
  </si>
  <si>
    <t>31.9.2027</t>
  </si>
  <si>
    <t>559-2026</t>
  </si>
  <si>
    <t>D1film s.r.o.</t>
  </si>
  <si>
    <t>Život nás vym*dal, proto jsme zlí</t>
  </si>
  <si>
    <t>568-2026</t>
  </si>
  <si>
    <t>SYNERGIA FILM s.r.o.</t>
  </si>
  <si>
    <t>Anděl</t>
  </si>
  <si>
    <t>540-2026</t>
  </si>
  <si>
    <t>Blue Tools, s.r.o.</t>
  </si>
  <si>
    <t>Má hra</t>
  </si>
  <si>
    <t>560-2026</t>
  </si>
  <si>
    <t>Ing. Václav MARISKO</t>
  </si>
  <si>
    <t>Weirichův seznam</t>
  </si>
  <si>
    <t>550-2026</t>
  </si>
  <si>
    <t>FRMOL s.r.o.</t>
  </si>
  <si>
    <t>Pražský hrad</t>
  </si>
  <si>
    <t>zbývá</t>
  </si>
  <si>
    <r>
      <t>Evidenční číslo výzvy:</t>
    </r>
    <r>
      <rPr>
        <sz val="9.5"/>
        <color rgb="FF000000"/>
        <rFont val="Arial"/>
        <family val="2"/>
      </rPr>
      <t xml:space="preserve"> 2026-B-2-1-24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</si>
</sst>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405]d\.\ mmmm\ yyyy;@"/>
    <numFmt numFmtId="166" formatCode="dd/mm/yy;@"/>
  </numFmts>
  <fonts count="16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1"/>
      <color indexed="8"/>
      <name val="Calibri"/>
    </font>
    <font>
      <b/>
      <sz val="9.5"/>
      <name val="Arial"/>
    </font>
    <font>
      <sz val="9.5"/>
      <color rgb="FF000000"/>
      <name val="Arial"/>
    </font>
    <font>
      <sz val="9.5"/>
      <color indexed="8"/>
      <name val="Arial"/>
    </font>
    <font>
      <sz val="9.5"/>
      <name val="Arial"/>
    </font>
    <font>
      <b/>
      <sz val="9.5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  <xf numFmtId="0" fontId="10" fillId="0" borderId="0" applyFill="0" applyProtection="0"/>
  </cellStyleXfs>
  <cellXfs count="54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9" fontId="3" fillId="2" borderId="1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vertical="top"/>
    </xf>
    <xf numFmtId="9" fontId="3" fillId="2" borderId="1" xfId="0" applyNumberFormat="1" applyFont="1" applyFill="1" applyBorder="1" applyAlignment="1">
      <alignment vertical="top"/>
    </xf>
    <xf numFmtId="166" fontId="3" fillId="2" borderId="1" xfId="0" applyNumberFormat="1" applyFont="1" applyFill="1" applyBorder="1" applyAlignment="1">
      <alignment vertical="top"/>
    </xf>
    <xf numFmtId="0" fontId="12" fillId="0" borderId="1" xfId="0" applyFont="1" applyBorder="1"/>
    <xf numFmtId="3" fontId="12" fillId="0" borderId="1" xfId="0" applyNumberFormat="1" applyFont="1" applyBorder="1"/>
    <xf numFmtId="3" fontId="12" fillId="0" borderId="2" xfId="0" applyNumberFormat="1" applyFont="1" applyBorder="1"/>
    <xf numFmtId="3" fontId="12" fillId="0" borderId="3" xfId="0" applyNumberFormat="1" applyFont="1" applyBorder="1"/>
    <xf numFmtId="3" fontId="12" fillId="0" borderId="4" xfId="0" applyNumberFormat="1" applyFont="1" applyBorder="1"/>
    <xf numFmtId="3" fontId="12" fillId="3" borderId="3" xfId="0" applyNumberFormat="1" applyFont="1" applyFill="1" applyBorder="1"/>
    <xf numFmtId="14" fontId="12" fillId="0" borderId="1" xfId="0" applyNumberFormat="1" applyFont="1" applyBorder="1" applyAlignment="1">
      <alignment horizontal="right"/>
    </xf>
    <xf numFmtId="9" fontId="12" fillId="0" borderId="1" xfId="0" applyNumberFormat="1" applyFont="1" applyBorder="1" applyAlignment="1">
      <alignment horizontal="center"/>
    </xf>
    <xf numFmtId="9" fontId="12" fillId="3" borderId="1" xfId="0" applyNumberFormat="1" applyFont="1" applyFill="1" applyBorder="1" applyAlignment="1">
      <alignment horizontal="center"/>
    </xf>
    <xf numFmtId="2" fontId="13" fillId="0" borderId="1" xfId="3" applyNumberFormat="1" applyFont="1" applyFill="1" applyBorder="1" applyAlignment="1" applyProtection="1">
      <alignment horizontal="center"/>
    </xf>
    <xf numFmtId="2" fontId="14" fillId="0" borderId="1" xfId="0" applyNumberFormat="1" applyFont="1" applyBorder="1" applyAlignment="1">
      <alignment horizontal="center" vertical="top"/>
    </xf>
    <xf numFmtId="0" fontId="14" fillId="2" borderId="0" xfId="0" applyFont="1" applyFill="1" applyAlignment="1">
      <alignment horizontal="left" vertical="top"/>
    </xf>
    <xf numFmtId="3" fontId="12" fillId="3" borderId="1" xfId="0" applyNumberFormat="1" applyFont="1" applyFill="1" applyBorder="1"/>
    <xf numFmtId="2" fontId="13" fillId="0" borderId="1" xfId="2" applyNumberFormat="1" applyFont="1" applyFill="1" applyBorder="1" applyAlignment="1" applyProtection="1">
      <alignment horizontal="center"/>
    </xf>
    <xf numFmtId="2" fontId="13" fillId="0" borderId="1" xfId="2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6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Normální 3" xfId="3" xr:uid="{9623E853-7A9F-4DAE-9708-7993655090D1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1B78-B6D5-B440-8D67-61FCDF120A84}">
  <sheetPr>
    <pageSetUpPr fitToPage="1"/>
  </sheetPr>
  <dimension ref="A1:V45"/>
  <sheetViews>
    <sheetView tabSelected="1" zoomScale="90" zoomScaleNormal="9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5" width="14.42578125" style="2" customWidth="1"/>
    <col min="16" max="19" width="13.42578125" style="2" customWidth="1"/>
    <col min="20" max="22" width="13.42578125" style="9" customWidth="1"/>
    <col min="23" max="16384" width="9.140625" style="2"/>
  </cols>
  <sheetData>
    <row r="1" spans="1:15" ht="38.25" customHeight="1">
      <c r="A1" s="1" t="s">
        <v>0</v>
      </c>
    </row>
    <row r="2" spans="1:15" ht="15" customHeight="1">
      <c r="A2" s="53" t="s">
        <v>1</v>
      </c>
      <c r="D2" s="3" t="s">
        <v>2</v>
      </c>
    </row>
    <row r="3" spans="1:15" ht="15" customHeight="1">
      <c r="A3" s="8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  <c r="N3" s="15"/>
      <c r="O3" s="15"/>
    </row>
    <row r="4" spans="1:15" ht="15" customHeight="1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  <c r="N4" s="10"/>
      <c r="O4" s="10"/>
    </row>
    <row r="5" spans="1:15" ht="15" customHeight="1">
      <c r="A5" s="8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  <c r="N5" s="10"/>
      <c r="O5" s="10"/>
    </row>
    <row r="6" spans="1:15" ht="15" customHeight="1">
      <c r="A6" s="8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  <c r="N6" s="10"/>
      <c r="O6" s="10"/>
    </row>
    <row r="7" spans="1:15" ht="14.45" customHeight="1">
      <c r="A7" s="52" t="s">
        <v>11</v>
      </c>
      <c r="B7" s="52"/>
      <c r="C7" s="52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15" customHeight="1">
      <c r="A8" s="3" t="s">
        <v>13</v>
      </c>
      <c r="B8" s="12"/>
      <c r="C8" s="12"/>
      <c r="D8" s="2" t="s">
        <v>14</v>
      </c>
    </row>
    <row r="9" spans="1:15" ht="15" customHeight="1"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" customHeight="1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52.5" customHeight="1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  <c r="N12" s="11"/>
      <c r="O12" s="11"/>
    </row>
    <row r="13" spans="1:15" ht="48.95" customHeight="1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  <c r="N13" s="11"/>
      <c r="O13" s="11"/>
    </row>
    <row r="14" spans="1:15" ht="84.95" customHeight="1">
      <c r="D14" s="44" t="s">
        <v>19</v>
      </c>
      <c r="E14" s="48"/>
      <c r="F14" s="48"/>
      <c r="G14" s="48"/>
      <c r="H14" s="48"/>
      <c r="I14" s="48"/>
      <c r="J14" s="48"/>
      <c r="K14" s="48"/>
      <c r="L14" s="48"/>
      <c r="M14" s="48"/>
      <c r="N14" s="14"/>
      <c r="O14" s="14"/>
    </row>
    <row r="15" spans="1:15" ht="36.6" customHeight="1">
      <c r="D15" s="44" t="s">
        <v>20</v>
      </c>
      <c r="E15" s="48"/>
      <c r="F15" s="48"/>
      <c r="G15" s="48"/>
      <c r="H15" s="48"/>
      <c r="I15" s="48"/>
      <c r="J15" s="48"/>
      <c r="K15" s="48"/>
      <c r="L15" s="48"/>
      <c r="M15" s="48"/>
      <c r="N15" s="14"/>
      <c r="O15" s="14"/>
    </row>
    <row r="16" spans="1:15" ht="26.45" customHeight="1">
      <c r="D16" s="44" t="s">
        <v>21</v>
      </c>
      <c r="E16" s="48"/>
      <c r="F16" s="48"/>
      <c r="G16" s="48"/>
      <c r="H16" s="48"/>
      <c r="I16" s="48"/>
      <c r="J16" s="48"/>
      <c r="K16" s="48"/>
      <c r="L16" s="48"/>
      <c r="M16" s="48"/>
      <c r="N16" s="14"/>
      <c r="O16" s="14"/>
    </row>
    <row r="17" spans="1:22" ht="21.95" customHeight="1">
      <c r="D17" s="44" t="s">
        <v>22</v>
      </c>
      <c r="E17" s="44"/>
      <c r="F17" s="44"/>
      <c r="G17" s="44"/>
      <c r="H17" s="44"/>
      <c r="I17" s="44"/>
      <c r="J17" s="44"/>
      <c r="K17" s="44"/>
      <c r="L17" s="44"/>
      <c r="M17" s="44"/>
      <c r="N17" s="11"/>
      <c r="O17" s="11"/>
    </row>
    <row r="18" spans="1:22" ht="15" customHeight="1">
      <c r="A18" s="3"/>
      <c r="G18" s="3"/>
      <c r="H18" s="3"/>
      <c r="I18" s="3"/>
    </row>
    <row r="19" spans="1:22" ht="15" customHeight="1">
      <c r="A19" s="45" t="s">
        <v>23</v>
      </c>
      <c r="B19" s="45" t="s">
        <v>24</v>
      </c>
      <c r="C19" s="45" t="s">
        <v>25</v>
      </c>
      <c r="D19" s="39" t="s">
        <v>26</v>
      </c>
      <c r="E19" s="46" t="s">
        <v>27</v>
      </c>
      <c r="F19" s="47" t="s">
        <v>28</v>
      </c>
      <c r="G19" s="47"/>
      <c r="H19" s="47"/>
      <c r="I19" s="47"/>
      <c r="J19" s="47"/>
      <c r="K19" s="47"/>
      <c r="L19" s="40" t="s">
        <v>29</v>
      </c>
      <c r="M19" s="39" t="s">
        <v>30</v>
      </c>
      <c r="N19" s="39" t="s">
        <v>31</v>
      </c>
      <c r="O19" s="39" t="s">
        <v>32</v>
      </c>
      <c r="P19" s="39" t="s">
        <v>33</v>
      </c>
      <c r="Q19" s="39" t="s">
        <v>34</v>
      </c>
      <c r="R19" s="39" t="s">
        <v>35</v>
      </c>
      <c r="S19" s="39" t="s">
        <v>36</v>
      </c>
      <c r="T19" s="43" t="s">
        <v>37</v>
      </c>
      <c r="U19" s="43" t="s">
        <v>38</v>
      </c>
      <c r="V19" s="43" t="s">
        <v>39</v>
      </c>
    </row>
    <row r="20" spans="1:22" ht="14.45" customHeight="1">
      <c r="A20" s="45"/>
      <c r="B20" s="45"/>
      <c r="C20" s="45"/>
      <c r="D20" s="39"/>
      <c r="E20" s="46"/>
      <c r="F20" s="49" t="s">
        <v>40</v>
      </c>
      <c r="G20" s="49"/>
      <c r="H20" s="49" t="s">
        <v>41</v>
      </c>
      <c r="I20" s="49"/>
      <c r="J20" s="49"/>
      <c r="K20" s="49"/>
      <c r="L20" s="41"/>
      <c r="M20" s="39"/>
      <c r="N20" s="39"/>
      <c r="O20" s="39"/>
      <c r="P20" s="39"/>
      <c r="Q20" s="39"/>
      <c r="R20" s="39"/>
      <c r="S20" s="39"/>
      <c r="T20" s="43"/>
      <c r="U20" s="43"/>
      <c r="V20" s="43"/>
    </row>
    <row r="21" spans="1:22" ht="78" customHeight="1">
      <c r="A21" s="45"/>
      <c r="B21" s="45"/>
      <c r="C21" s="45"/>
      <c r="D21" s="39"/>
      <c r="E21" s="46"/>
      <c r="F21" s="7" t="s">
        <v>42</v>
      </c>
      <c r="G21" s="7" t="s">
        <v>43</v>
      </c>
      <c r="H21" s="7" t="s">
        <v>44</v>
      </c>
      <c r="I21" s="7" t="s">
        <v>45</v>
      </c>
      <c r="J21" s="16" t="s">
        <v>46</v>
      </c>
      <c r="K21" s="7" t="s">
        <v>47</v>
      </c>
      <c r="L21" s="41"/>
      <c r="M21" s="39"/>
      <c r="N21" s="39"/>
      <c r="O21" s="39"/>
      <c r="P21" s="39"/>
      <c r="Q21" s="39"/>
      <c r="R21" s="39"/>
      <c r="S21" s="39"/>
      <c r="T21" s="43"/>
      <c r="U21" s="43"/>
      <c r="V21" s="43"/>
    </row>
    <row r="22" spans="1:22" ht="30.95" customHeight="1">
      <c r="A22" s="45"/>
      <c r="B22" s="45"/>
      <c r="C22" s="45"/>
      <c r="D22" s="39"/>
      <c r="E22" s="46"/>
      <c r="F22" s="16" t="s">
        <v>48</v>
      </c>
      <c r="G22" s="16" t="s">
        <v>49</v>
      </c>
      <c r="H22" s="16" t="s">
        <v>50</v>
      </c>
      <c r="I22" s="16" t="s">
        <v>50</v>
      </c>
      <c r="J22" s="16" t="s">
        <v>49</v>
      </c>
      <c r="K22" s="16" t="s">
        <v>50</v>
      </c>
      <c r="L22" s="42"/>
      <c r="M22" s="39"/>
      <c r="N22" s="39"/>
      <c r="O22" s="39"/>
      <c r="P22" s="39"/>
      <c r="Q22" s="39"/>
      <c r="R22" s="39"/>
      <c r="S22" s="39"/>
      <c r="T22" s="43"/>
      <c r="U22" s="43"/>
      <c r="V22" s="43"/>
    </row>
    <row r="23" spans="1:22" ht="12.75" customHeight="1">
      <c r="A23" s="24" t="s">
        <v>51</v>
      </c>
      <c r="B23" s="24" t="s">
        <v>52</v>
      </c>
      <c r="C23" s="24" t="s">
        <v>53</v>
      </c>
      <c r="D23" s="25">
        <v>11765000</v>
      </c>
      <c r="E23" s="26">
        <v>3000000</v>
      </c>
      <c r="F23" s="17">
        <v>25.4</v>
      </c>
      <c r="G23" s="17">
        <v>18</v>
      </c>
      <c r="H23" s="17">
        <v>10</v>
      </c>
      <c r="I23" s="17">
        <v>8.4</v>
      </c>
      <c r="J23" s="17">
        <v>16.399999999999999</v>
      </c>
      <c r="K23" s="17">
        <v>7.6</v>
      </c>
      <c r="L23" s="17">
        <f t="shared" ref="L23:L43" si="0">SUM(F23:K23)</f>
        <v>85.799999999999983</v>
      </c>
      <c r="M23" s="18">
        <v>3000000</v>
      </c>
      <c r="N23" s="19" t="s">
        <v>54</v>
      </c>
      <c r="O23" s="19" t="s">
        <v>54</v>
      </c>
      <c r="P23" s="19" t="s">
        <v>55</v>
      </c>
      <c r="Q23" s="19" t="s">
        <v>55</v>
      </c>
      <c r="R23" s="31">
        <v>0.33</v>
      </c>
      <c r="S23" s="20">
        <v>0.9</v>
      </c>
      <c r="T23" s="30">
        <v>46843</v>
      </c>
      <c r="U23" s="21">
        <v>47848</v>
      </c>
      <c r="V23" s="22">
        <f>M23/(0.8*D23)</f>
        <v>0.31874203144921376</v>
      </c>
    </row>
    <row r="24" spans="1:22" ht="12.75" customHeight="1">
      <c r="A24" s="24" t="s">
        <v>56</v>
      </c>
      <c r="B24" s="24" t="s">
        <v>57</v>
      </c>
      <c r="C24" s="24" t="s">
        <v>58</v>
      </c>
      <c r="D24" s="27">
        <v>4362000</v>
      </c>
      <c r="E24" s="28">
        <v>2000000</v>
      </c>
      <c r="F24" s="17">
        <v>22.8</v>
      </c>
      <c r="G24" s="17">
        <v>15.2</v>
      </c>
      <c r="H24" s="17">
        <v>8</v>
      </c>
      <c r="I24" s="17">
        <v>8</v>
      </c>
      <c r="J24" s="17">
        <v>15.8</v>
      </c>
      <c r="K24" s="17">
        <v>9.1999999999999993</v>
      </c>
      <c r="L24" s="17">
        <f t="shared" si="0"/>
        <v>79</v>
      </c>
      <c r="M24" s="18">
        <v>2000000</v>
      </c>
      <c r="N24" s="19" t="s">
        <v>54</v>
      </c>
      <c r="O24" s="19" t="s">
        <v>54</v>
      </c>
      <c r="P24" s="19" t="s">
        <v>55</v>
      </c>
      <c r="Q24" s="19" t="s">
        <v>55</v>
      </c>
      <c r="R24" s="31">
        <v>0.73</v>
      </c>
      <c r="S24" s="20">
        <v>0.9</v>
      </c>
      <c r="T24" s="30">
        <v>47848</v>
      </c>
      <c r="U24" s="21">
        <v>47848</v>
      </c>
      <c r="V24" s="22">
        <f>M24/(0.8*D24)</f>
        <v>0.57313159101329669</v>
      </c>
    </row>
    <row r="25" spans="1:22" ht="12.75" customHeight="1">
      <c r="A25" s="24" t="s">
        <v>59</v>
      </c>
      <c r="B25" s="24" t="s">
        <v>60</v>
      </c>
      <c r="C25" s="24" t="s">
        <v>61</v>
      </c>
      <c r="D25" s="27">
        <v>6970000</v>
      </c>
      <c r="E25" s="28">
        <v>2470000</v>
      </c>
      <c r="F25" s="17">
        <v>24.6</v>
      </c>
      <c r="G25" s="17">
        <v>15.2</v>
      </c>
      <c r="H25" s="17">
        <v>7.8</v>
      </c>
      <c r="I25" s="17">
        <v>7.8</v>
      </c>
      <c r="J25" s="17">
        <v>15</v>
      </c>
      <c r="K25" s="17">
        <v>8.6</v>
      </c>
      <c r="L25" s="17">
        <f t="shared" si="0"/>
        <v>78.999999999999986</v>
      </c>
      <c r="M25" s="18">
        <f>2470000-120000</f>
        <v>2350000</v>
      </c>
      <c r="N25" s="19" t="s">
        <v>54</v>
      </c>
      <c r="O25" s="19" t="s">
        <v>54</v>
      </c>
      <c r="P25" s="19" t="s">
        <v>55</v>
      </c>
      <c r="Q25" s="19" t="s">
        <v>55</v>
      </c>
      <c r="R25" s="31">
        <v>0.51</v>
      </c>
      <c r="S25" s="20">
        <v>0.9</v>
      </c>
      <c r="T25" s="30">
        <v>47118</v>
      </c>
      <c r="U25" s="21">
        <v>47848</v>
      </c>
      <c r="V25" s="22">
        <f>M25/(0.8*D25)</f>
        <v>0.42144906743185079</v>
      </c>
    </row>
    <row r="26" spans="1:22" ht="12.75" customHeight="1">
      <c r="A26" s="24" t="s">
        <v>62</v>
      </c>
      <c r="B26" s="24" t="s">
        <v>63</v>
      </c>
      <c r="C26" s="24" t="s">
        <v>64</v>
      </c>
      <c r="D26" s="27">
        <v>4195000</v>
      </c>
      <c r="E26" s="28">
        <v>1250000</v>
      </c>
      <c r="F26" s="17">
        <v>24.6</v>
      </c>
      <c r="G26" s="17">
        <v>12.8</v>
      </c>
      <c r="H26" s="17">
        <v>8</v>
      </c>
      <c r="I26" s="17">
        <v>9.4</v>
      </c>
      <c r="J26" s="17">
        <v>15.2</v>
      </c>
      <c r="K26" s="17">
        <v>8</v>
      </c>
      <c r="L26" s="17">
        <f t="shared" si="0"/>
        <v>78</v>
      </c>
      <c r="M26" s="18">
        <v>1250000</v>
      </c>
      <c r="N26" s="19" t="s">
        <v>54</v>
      </c>
      <c r="O26" s="19" t="s">
        <v>54</v>
      </c>
      <c r="P26" s="19" t="s">
        <v>55</v>
      </c>
      <c r="Q26" s="19" t="s">
        <v>55</v>
      </c>
      <c r="R26" s="31">
        <v>0.59</v>
      </c>
      <c r="S26" s="20">
        <v>0.9</v>
      </c>
      <c r="T26" s="30">
        <v>47118</v>
      </c>
      <c r="U26" s="21">
        <v>47848</v>
      </c>
      <c r="V26" s="22">
        <f>M26/(0.8*D26)</f>
        <v>0.37246722288438616</v>
      </c>
    </row>
    <row r="27" spans="1:22" ht="12.75" customHeight="1">
      <c r="A27" s="24" t="s">
        <v>65</v>
      </c>
      <c r="B27" s="24" t="s">
        <v>66</v>
      </c>
      <c r="C27" s="24" t="s">
        <v>67</v>
      </c>
      <c r="D27" s="27">
        <v>5560000</v>
      </c>
      <c r="E27" s="28">
        <v>1900000</v>
      </c>
      <c r="F27" s="17">
        <v>23.6</v>
      </c>
      <c r="G27" s="17">
        <v>15.4</v>
      </c>
      <c r="H27" s="17">
        <v>8</v>
      </c>
      <c r="I27" s="17">
        <v>7</v>
      </c>
      <c r="J27" s="17">
        <v>16.399999999999999</v>
      </c>
      <c r="K27" s="17">
        <v>7.2</v>
      </c>
      <c r="L27" s="17">
        <f t="shared" si="0"/>
        <v>77.600000000000009</v>
      </c>
      <c r="M27" s="18">
        <v>1900000</v>
      </c>
      <c r="N27" s="19" t="s">
        <v>54</v>
      </c>
      <c r="O27" s="19" t="s">
        <v>54</v>
      </c>
      <c r="P27" s="19" t="s">
        <v>55</v>
      </c>
      <c r="Q27" s="19" t="s">
        <v>55</v>
      </c>
      <c r="R27" s="31">
        <v>0.83</v>
      </c>
      <c r="S27" s="20">
        <v>0.9</v>
      </c>
      <c r="T27" s="30">
        <v>46661</v>
      </c>
      <c r="U27" s="21">
        <v>47848</v>
      </c>
      <c r="V27" s="22">
        <f>M27/(0.8*D27)</f>
        <v>0.42715827338129497</v>
      </c>
    </row>
    <row r="28" spans="1:22" ht="12.75" customHeight="1">
      <c r="A28" s="24" t="s">
        <v>68</v>
      </c>
      <c r="B28" s="24" t="s">
        <v>69</v>
      </c>
      <c r="C28" s="24" t="s">
        <v>70</v>
      </c>
      <c r="D28" s="27">
        <v>3020500</v>
      </c>
      <c r="E28" s="28">
        <v>600000</v>
      </c>
      <c r="F28" s="17">
        <v>22.6</v>
      </c>
      <c r="G28" s="17">
        <v>13.6</v>
      </c>
      <c r="H28" s="17">
        <v>7.4</v>
      </c>
      <c r="I28" s="17">
        <v>9</v>
      </c>
      <c r="J28" s="17">
        <v>15</v>
      </c>
      <c r="K28" s="17">
        <v>8.1999999999999993</v>
      </c>
      <c r="L28" s="17">
        <f t="shared" si="0"/>
        <v>75.8</v>
      </c>
      <c r="M28" s="18">
        <v>600000</v>
      </c>
      <c r="N28" s="19" t="s">
        <v>54</v>
      </c>
      <c r="O28" s="19" t="s">
        <v>54</v>
      </c>
      <c r="P28" s="19" t="s">
        <v>55</v>
      </c>
      <c r="Q28" s="19" t="s">
        <v>55</v>
      </c>
      <c r="R28" s="31">
        <v>0.78</v>
      </c>
      <c r="S28" s="20">
        <v>0.9</v>
      </c>
      <c r="T28" s="30">
        <v>46752</v>
      </c>
      <c r="U28" s="21">
        <v>47848</v>
      </c>
      <c r="V28" s="22">
        <f>M28/(0.8*D28)</f>
        <v>0.24830326104949513</v>
      </c>
    </row>
    <row r="29" spans="1:22" ht="12.75" customHeight="1">
      <c r="A29" s="24" t="s">
        <v>71</v>
      </c>
      <c r="B29" s="24" t="s">
        <v>72</v>
      </c>
      <c r="C29" s="24" t="s">
        <v>73</v>
      </c>
      <c r="D29" s="27">
        <v>2509071</v>
      </c>
      <c r="E29" s="28">
        <v>900000</v>
      </c>
      <c r="F29" s="17">
        <v>22</v>
      </c>
      <c r="G29" s="17">
        <v>13.8</v>
      </c>
      <c r="H29" s="17">
        <v>8.8000000000000007</v>
      </c>
      <c r="I29" s="17">
        <v>6.8</v>
      </c>
      <c r="J29" s="17">
        <v>15.4</v>
      </c>
      <c r="K29" s="17">
        <v>7.2</v>
      </c>
      <c r="L29" s="17">
        <f t="shared" si="0"/>
        <v>74</v>
      </c>
      <c r="M29" s="18">
        <v>900000</v>
      </c>
      <c r="N29" s="19" t="s">
        <v>54</v>
      </c>
      <c r="O29" s="19" t="s">
        <v>54</v>
      </c>
      <c r="P29" s="19" t="s">
        <v>55</v>
      </c>
      <c r="Q29" s="19" t="s">
        <v>55</v>
      </c>
      <c r="R29" s="31">
        <v>0.74</v>
      </c>
      <c r="S29" s="20">
        <v>0.9</v>
      </c>
      <c r="T29" s="30">
        <v>46780</v>
      </c>
      <c r="U29" s="21">
        <v>47848</v>
      </c>
      <c r="V29" s="22">
        <f>M29/(0.8*D29)</f>
        <v>0.44837312296064957</v>
      </c>
    </row>
    <row r="30" spans="1:22" ht="12.75" customHeight="1">
      <c r="A30" s="24" t="s">
        <v>74</v>
      </c>
      <c r="B30" s="24" t="s">
        <v>75</v>
      </c>
      <c r="C30" s="24" t="s">
        <v>76</v>
      </c>
      <c r="D30" s="27">
        <v>5600000</v>
      </c>
      <c r="E30" s="28">
        <v>2000000</v>
      </c>
      <c r="F30" s="17">
        <v>21.6</v>
      </c>
      <c r="G30" s="17">
        <v>14.2</v>
      </c>
      <c r="H30" s="17">
        <v>8</v>
      </c>
      <c r="I30" s="17">
        <v>8.1999999999999993</v>
      </c>
      <c r="J30" s="17">
        <v>14.4</v>
      </c>
      <c r="K30" s="17">
        <v>6.8</v>
      </c>
      <c r="L30" s="17">
        <f t="shared" si="0"/>
        <v>73.2</v>
      </c>
      <c r="M30" s="18"/>
      <c r="N30" s="19" t="s">
        <v>54</v>
      </c>
      <c r="O30" s="19"/>
      <c r="P30" s="19" t="s">
        <v>55</v>
      </c>
      <c r="Q30" s="19"/>
      <c r="R30" s="31">
        <v>0.7</v>
      </c>
      <c r="S30" s="20"/>
      <c r="T30" s="30">
        <v>47361</v>
      </c>
      <c r="U30" s="23"/>
      <c r="V30" s="22">
        <f>M30/(0.8*D30)</f>
        <v>0</v>
      </c>
    </row>
    <row r="31" spans="1:22" ht="12.75" customHeight="1">
      <c r="A31" s="24" t="s">
        <v>77</v>
      </c>
      <c r="B31" s="24" t="s">
        <v>78</v>
      </c>
      <c r="C31" s="24" t="s">
        <v>79</v>
      </c>
      <c r="D31" s="27">
        <v>3915200</v>
      </c>
      <c r="E31" s="28">
        <v>1100000</v>
      </c>
      <c r="F31" s="17">
        <v>22.2</v>
      </c>
      <c r="G31" s="17">
        <v>15.4</v>
      </c>
      <c r="H31" s="17">
        <v>8</v>
      </c>
      <c r="I31" s="17">
        <v>6.6</v>
      </c>
      <c r="J31" s="17">
        <v>13.6</v>
      </c>
      <c r="K31" s="17">
        <v>6.6</v>
      </c>
      <c r="L31" s="17">
        <f t="shared" si="0"/>
        <v>72.399999999999991</v>
      </c>
      <c r="M31" s="18"/>
      <c r="N31" s="19" t="s">
        <v>54</v>
      </c>
      <c r="O31" s="19"/>
      <c r="P31" s="19" t="s">
        <v>55</v>
      </c>
      <c r="Q31" s="19"/>
      <c r="R31" s="31">
        <v>0.65</v>
      </c>
      <c r="S31" s="20"/>
      <c r="T31" s="30">
        <v>46888</v>
      </c>
      <c r="U31" s="23"/>
      <c r="V31" s="22">
        <f>M31/(0.8*D31)</f>
        <v>0</v>
      </c>
    </row>
    <row r="32" spans="1:22" ht="12.75" customHeight="1">
      <c r="A32" s="24" t="s">
        <v>80</v>
      </c>
      <c r="B32" s="24" t="s">
        <v>81</v>
      </c>
      <c r="C32" s="24" t="s">
        <v>82</v>
      </c>
      <c r="D32" s="27">
        <v>19545870</v>
      </c>
      <c r="E32" s="28">
        <v>4000000</v>
      </c>
      <c r="F32" s="17">
        <v>18.399999999999999</v>
      </c>
      <c r="G32" s="17">
        <v>17.2</v>
      </c>
      <c r="H32" s="17">
        <v>8.6</v>
      </c>
      <c r="I32" s="17">
        <v>8.1999999999999993</v>
      </c>
      <c r="J32" s="17">
        <v>12.8</v>
      </c>
      <c r="K32" s="17">
        <v>7</v>
      </c>
      <c r="L32" s="17">
        <f t="shared" si="0"/>
        <v>72.199999999999989</v>
      </c>
      <c r="M32" s="18"/>
      <c r="N32" s="19" t="s">
        <v>54</v>
      </c>
      <c r="O32" s="19"/>
      <c r="P32" s="19" t="s">
        <v>54</v>
      </c>
      <c r="Q32" s="19"/>
      <c r="R32" s="31">
        <v>0.57999999999999996</v>
      </c>
      <c r="S32" s="20"/>
      <c r="T32" s="30">
        <v>46782</v>
      </c>
      <c r="U32" s="23"/>
      <c r="V32" s="22">
        <f>M32/(0.8*D32)</f>
        <v>0</v>
      </c>
    </row>
    <row r="33" spans="1:22" ht="12.75" customHeight="1">
      <c r="A33" s="24" t="s">
        <v>83</v>
      </c>
      <c r="B33" s="24" t="s">
        <v>84</v>
      </c>
      <c r="C33" s="24" t="s">
        <v>85</v>
      </c>
      <c r="D33" s="27">
        <v>5410000</v>
      </c>
      <c r="E33" s="28">
        <v>1750000</v>
      </c>
      <c r="F33" s="17">
        <v>22.4</v>
      </c>
      <c r="G33" s="17">
        <v>13.6</v>
      </c>
      <c r="H33" s="17">
        <v>8</v>
      </c>
      <c r="I33" s="17">
        <v>7.8</v>
      </c>
      <c r="J33" s="17">
        <v>13.2</v>
      </c>
      <c r="K33" s="17">
        <v>6.6</v>
      </c>
      <c r="L33" s="17">
        <f t="shared" si="0"/>
        <v>71.599999999999994</v>
      </c>
      <c r="M33" s="18"/>
      <c r="N33" s="19" t="s">
        <v>54</v>
      </c>
      <c r="O33" s="19"/>
      <c r="P33" s="19" t="s">
        <v>55</v>
      </c>
      <c r="Q33" s="19"/>
      <c r="R33" s="31">
        <v>0.73</v>
      </c>
      <c r="S33" s="20"/>
      <c r="T33" s="30">
        <v>47117</v>
      </c>
      <c r="U33" s="23"/>
      <c r="V33" s="22">
        <f>M33/(0.8*D33)</f>
        <v>0</v>
      </c>
    </row>
    <row r="34" spans="1:22" ht="12.75" customHeight="1">
      <c r="A34" s="24" t="s">
        <v>86</v>
      </c>
      <c r="B34" s="24" t="s">
        <v>87</v>
      </c>
      <c r="C34" s="24" t="s">
        <v>88</v>
      </c>
      <c r="D34" s="27">
        <v>4275000</v>
      </c>
      <c r="E34" s="28">
        <v>1500000</v>
      </c>
      <c r="F34" s="17">
        <v>20.399999999999999</v>
      </c>
      <c r="G34" s="17">
        <v>15.2</v>
      </c>
      <c r="H34" s="17">
        <v>8</v>
      </c>
      <c r="I34" s="17">
        <v>7</v>
      </c>
      <c r="J34" s="17">
        <v>13</v>
      </c>
      <c r="K34" s="17">
        <v>7.8</v>
      </c>
      <c r="L34" s="17">
        <f t="shared" si="0"/>
        <v>71.399999999999991</v>
      </c>
      <c r="M34" s="18"/>
      <c r="N34" s="19" t="s">
        <v>54</v>
      </c>
      <c r="O34" s="19"/>
      <c r="P34" s="19" t="s">
        <v>55</v>
      </c>
      <c r="Q34" s="19"/>
      <c r="R34" s="31">
        <v>0.83</v>
      </c>
      <c r="S34" s="20"/>
      <c r="T34" s="30">
        <v>46813</v>
      </c>
      <c r="U34" s="23"/>
      <c r="V34" s="22">
        <f>M34/(0.8*D34)</f>
        <v>0</v>
      </c>
    </row>
    <row r="35" spans="1:22" ht="12.75" customHeight="1">
      <c r="A35" s="24" t="s">
        <v>89</v>
      </c>
      <c r="B35" s="24" t="s">
        <v>90</v>
      </c>
      <c r="C35" s="24" t="s">
        <v>91</v>
      </c>
      <c r="D35" s="27">
        <v>3497070</v>
      </c>
      <c r="E35" s="28">
        <v>1100000</v>
      </c>
      <c r="F35" s="17">
        <v>19</v>
      </c>
      <c r="G35" s="17">
        <v>13.6</v>
      </c>
      <c r="H35" s="17">
        <v>9</v>
      </c>
      <c r="I35" s="17">
        <v>7</v>
      </c>
      <c r="J35" s="17">
        <v>14.8</v>
      </c>
      <c r="K35" s="17">
        <v>7.8</v>
      </c>
      <c r="L35" s="17">
        <f t="shared" si="0"/>
        <v>71.2</v>
      </c>
      <c r="M35" s="18"/>
      <c r="N35" s="19" t="s">
        <v>54</v>
      </c>
      <c r="O35" s="19"/>
      <c r="P35" s="19" t="s">
        <v>55</v>
      </c>
      <c r="Q35" s="19"/>
      <c r="R35" s="31">
        <v>0.61</v>
      </c>
      <c r="S35" s="20"/>
      <c r="T35" s="30">
        <v>47376</v>
      </c>
      <c r="U35" s="23"/>
      <c r="V35" s="22">
        <f>M35/(0.8*D35)</f>
        <v>0</v>
      </c>
    </row>
    <row r="36" spans="1:22" ht="12.75" customHeight="1">
      <c r="A36" s="24" t="s">
        <v>92</v>
      </c>
      <c r="B36" s="24" t="s">
        <v>93</v>
      </c>
      <c r="C36" s="24" t="s">
        <v>94</v>
      </c>
      <c r="D36" s="29">
        <v>4800000</v>
      </c>
      <c r="E36" s="28">
        <v>1200000</v>
      </c>
      <c r="F36" s="17">
        <v>21.8</v>
      </c>
      <c r="G36" s="17">
        <v>15</v>
      </c>
      <c r="H36" s="17">
        <v>7.4</v>
      </c>
      <c r="I36" s="17">
        <v>7.8</v>
      </c>
      <c r="J36" s="17">
        <v>12.8</v>
      </c>
      <c r="K36" s="17">
        <v>6.2</v>
      </c>
      <c r="L36" s="17">
        <f t="shared" si="0"/>
        <v>71</v>
      </c>
      <c r="M36" s="18"/>
      <c r="N36" s="19" t="s">
        <v>54</v>
      </c>
      <c r="O36" s="19"/>
      <c r="P36" s="19" t="s">
        <v>55</v>
      </c>
      <c r="Q36" s="19"/>
      <c r="R36" s="32">
        <v>0.69</v>
      </c>
      <c r="S36" s="20"/>
      <c r="T36" s="30">
        <v>46752</v>
      </c>
      <c r="U36" s="23"/>
      <c r="V36" s="22">
        <f>M36/(0.8*D36)</f>
        <v>0</v>
      </c>
    </row>
    <row r="37" spans="1:22" ht="12.75" customHeight="1">
      <c r="A37" s="24" t="s">
        <v>95</v>
      </c>
      <c r="B37" s="24" t="s">
        <v>96</v>
      </c>
      <c r="C37" s="24" t="s">
        <v>97</v>
      </c>
      <c r="D37" s="27">
        <v>5200000</v>
      </c>
      <c r="E37" s="28">
        <v>1200000</v>
      </c>
      <c r="F37" s="17">
        <v>19.8</v>
      </c>
      <c r="G37" s="17">
        <v>14.2</v>
      </c>
      <c r="H37" s="17">
        <v>7</v>
      </c>
      <c r="I37" s="17">
        <v>6.2</v>
      </c>
      <c r="J37" s="17">
        <v>15</v>
      </c>
      <c r="K37" s="17">
        <v>7.4</v>
      </c>
      <c r="L37" s="17">
        <f t="shared" si="0"/>
        <v>69.600000000000009</v>
      </c>
      <c r="M37" s="18"/>
      <c r="N37" s="19" t="s">
        <v>54</v>
      </c>
      <c r="O37" s="19"/>
      <c r="P37" s="19" t="s">
        <v>55</v>
      </c>
      <c r="Q37" s="19"/>
      <c r="R37" s="31">
        <v>0.41</v>
      </c>
      <c r="S37" s="20"/>
      <c r="T37" s="30">
        <v>46542</v>
      </c>
      <c r="U37" s="23"/>
      <c r="V37" s="22">
        <f>M37/(0.8*D37)</f>
        <v>0</v>
      </c>
    </row>
    <row r="38" spans="1:22" ht="12.75" customHeight="1">
      <c r="A38" s="24" t="s">
        <v>98</v>
      </c>
      <c r="B38" s="24" t="s">
        <v>99</v>
      </c>
      <c r="C38" s="24" t="s">
        <v>100</v>
      </c>
      <c r="D38" s="27">
        <v>2101400</v>
      </c>
      <c r="E38" s="28">
        <v>600000</v>
      </c>
      <c r="F38" s="17">
        <v>19.2</v>
      </c>
      <c r="G38" s="17">
        <v>12</v>
      </c>
      <c r="H38" s="17">
        <v>8.1999999999999993</v>
      </c>
      <c r="I38" s="17">
        <v>8.8000000000000007</v>
      </c>
      <c r="J38" s="17">
        <v>14.2</v>
      </c>
      <c r="K38" s="17">
        <v>6.4</v>
      </c>
      <c r="L38" s="17">
        <f t="shared" si="0"/>
        <v>68.800000000000011</v>
      </c>
      <c r="M38" s="18"/>
      <c r="N38" s="19" t="s">
        <v>54</v>
      </c>
      <c r="O38" s="19"/>
      <c r="P38" s="19" t="s">
        <v>55</v>
      </c>
      <c r="Q38" s="19"/>
      <c r="R38" s="31">
        <v>0.47</v>
      </c>
      <c r="S38" s="20"/>
      <c r="T38" s="30" t="s">
        <v>101</v>
      </c>
      <c r="U38" s="23"/>
      <c r="V38" s="22">
        <f>M38/(0.8*D38)</f>
        <v>0</v>
      </c>
    </row>
    <row r="39" spans="1:22" ht="12.75" customHeight="1">
      <c r="A39" s="24" t="s">
        <v>102</v>
      </c>
      <c r="B39" s="24" t="s">
        <v>103</v>
      </c>
      <c r="C39" s="24" t="s">
        <v>104</v>
      </c>
      <c r="D39" s="27">
        <v>2841000</v>
      </c>
      <c r="E39" s="28">
        <v>1400000</v>
      </c>
      <c r="F39" s="17">
        <v>23.4</v>
      </c>
      <c r="G39" s="17">
        <v>13</v>
      </c>
      <c r="H39" s="17">
        <v>8.6</v>
      </c>
      <c r="I39" s="17">
        <v>8.4</v>
      </c>
      <c r="J39" s="17">
        <v>10</v>
      </c>
      <c r="K39" s="17">
        <v>5.4</v>
      </c>
      <c r="L39" s="17">
        <f t="shared" si="0"/>
        <v>68.8</v>
      </c>
      <c r="M39" s="18"/>
      <c r="N39" s="19" t="s">
        <v>54</v>
      </c>
      <c r="O39" s="19"/>
      <c r="P39" s="19" t="s">
        <v>55</v>
      </c>
      <c r="Q39" s="19"/>
      <c r="R39" s="31">
        <v>0.61</v>
      </c>
      <c r="S39" s="20"/>
      <c r="T39" s="30">
        <v>47848</v>
      </c>
      <c r="U39" s="23"/>
      <c r="V39" s="22">
        <f>M39/(0.8*D39)</f>
        <v>0</v>
      </c>
    </row>
    <row r="40" spans="1:22" ht="12.75" customHeight="1">
      <c r="A40" s="24" t="s">
        <v>105</v>
      </c>
      <c r="B40" s="24" t="s">
        <v>106</v>
      </c>
      <c r="C40" s="24" t="s">
        <v>107</v>
      </c>
      <c r="D40" s="27">
        <v>4815770</v>
      </c>
      <c r="E40" s="28">
        <v>1500000</v>
      </c>
      <c r="F40" s="17">
        <v>17.399999999999999</v>
      </c>
      <c r="G40" s="17">
        <v>15.6</v>
      </c>
      <c r="H40" s="17">
        <v>7.4</v>
      </c>
      <c r="I40" s="17">
        <v>8</v>
      </c>
      <c r="J40" s="17">
        <v>12.4</v>
      </c>
      <c r="K40" s="17">
        <v>4.4000000000000004</v>
      </c>
      <c r="L40" s="17">
        <f t="shared" si="0"/>
        <v>65.2</v>
      </c>
      <c r="M40" s="18"/>
      <c r="N40" s="19" t="s">
        <v>54</v>
      </c>
      <c r="O40" s="19"/>
      <c r="P40" s="19" t="s">
        <v>55</v>
      </c>
      <c r="Q40" s="19"/>
      <c r="R40" s="31">
        <v>0.45</v>
      </c>
      <c r="S40" s="20"/>
      <c r="T40" s="30">
        <v>46721</v>
      </c>
      <c r="U40" s="23"/>
      <c r="V40" s="22">
        <f>M40/(0.8*D40)</f>
        <v>0</v>
      </c>
    </row>
    <row r="41" spans="1:22" ht="12.75" customHeight="1">
      <c r="A41" s="24" t="s">
        <v>108</v>
      </c>
      <c r="B41" s="24" t="s">
        <v>109</v>
      </c>
      <c r="C41" s="24" t="s">
        <v>110</v>
      </c>
      <c r="D41" s="27">
        <v>2692340</v>
      </c>
      <c r="E41" s="28">
        <v>700000</v>
      </c>
      <c r="F41" s="17">
        <v>17</v>
      </c>
      <c r="G41" s="17">
        <v>13.6</v>
      </c>
      <c r="H41" s="17">
        <v>5.6</v>
      </c>
      <c r="I41" s="17">
        <v>6.2</v>
      </c>
      <c r="J41" s="17">
        <v>12.2</v>
      </c>
      <c r="K41" s="17">
        <v>5.2</v>
      </c>
      <c r="L41" s="17">
        <f t="shared" si="0"/>
        <v>59.800000000000011</v>
      </c>
      <c r="M41" s="18"/>
      <c r="N41" s="19" t="s">
        <v>54</v>
      </c>
      <c r="O41" s="19"/>
      <c r="P41" s="19" t="s">
        <v>55</v>
      </c>
      <c r="Q41" s="19"/>
      <c r="R41" s="31">
        <v>0.44</v>
      </c>
      <c r="S41" s="20"/>
      <c r="T41" s="30">
        <v>46478</v>
      </c>
      <c r="U41" s="23"/>
      <c r="V41" s="22">
        <f>M41/(0.8*D41)</f>
        <v>0</v>
      </c>
    </row>
    <row r="42" spans="1:22" ht="12.75" customHeight="1">
      <c r="A42" s="24" t="s">
        <v>111</v>
      </c>
      <c r="B42" s="24" t="s">
        <v>112</v>
      </c>
      <c r="C42" s="24" t="s">
        <v>113</v>
      </c>
      <c r="D42" s="27">
        <v>3684089</v>
      </c>
      <c r="E42" s="28">
        <v>2750000</v>
      </c>
      <c r="F42" s="17">
        <v>18.2</v>
      </c>
      <c r="G42" s="17">
        <v>12.8</v>
      </c>
      <c r="H42" s="17">
        <v>6</v>
      </c>
      <c r="I42" s="17">
        <v>5.4</v>
      </c>
      <c r="J42" s="17">
        <v>11</v>
      </c>
      <c r="K42" s="17">
        <v>5.2</v>
      </c>
      <c r="L42" s="17">
        <f t="shared" si="0"/>
        <v>58.6</v>
      </c>
      <c r="M42" s="18"/>
      <c r="N42" s="19" t="s">
        <v>54</v>
      </c>
      <c r="O42" s="19"/>
      <c r="P42" s="19" t="s">
        <v>55</v>
      </c>
      <c r="Q42" s="19"/>
      <c r="R42" s="31">
        <v>0.75</v>
      </c>
      <c r="S42" s="20"/>
      <c r="T42" s="30">
        <v>47148</v>
      </c>
      <c r="U42" s="23"/>
      <c r="V42" s="22">
        <f>M42/(0.8*D42)</f>
        <v>0</v>
      </c>
    </row>
    <row r="43" spans="1:22" ht="12.75" customHeight="1">
      <c r="A43" s="24" t="s">
        <v>114</v>
      </c>
      <c r="B43" s="24" t="s">
        <v>115</v>
      </c>
      <c r="C43" s="24" t="s">
        <v>116</v>
      </c>
      <c r="D43" s="27">
        <v>10781800</v>
      </c>
      <c r="E43" s="28">
        <v>2000000</v>
      </c>
      <c r="F43" s="17">
        <v>12.2</v>
      </c>
      <c r="G43" s="17">
        <v>14.2</v>
      </c>
      <c r="H43" s="17">
        <v>7.2</v>
      </c>
      <c r="I43" s="17">
        <v>7.2</v>
      </c>
      <c r="J43" s="17">
        <v>10.6</v>
      </c>
      <c r="K43" s="17">
        <v>6</v>
      </c>
      <c r="L43" s="17">
        <f t="shared" si="0"/>
        <v>57.400000000000006</v>
      </c>
      <c r="M43" s="18"/>
      <c r="N43" s="19" t="s">
        <v>54</v>
      </c>
      <c r="O43" s="19"/>
      <c r="P43" s="19" t="s">
        <v>55</v>
      </c>
      <c r="Q43" s="19"/>
      <c r="R43" s="31">
        <v>0.47</v>
      </c>
      <c r="S43" s="20"/>
      <c r="T43" s="30">
        <v>47118</v>
      </c>
      <c r="U43" s="23"/>
      <c r="V43" s="22">
        <f>M43/(0.8*D43)</f>
        <v>0</v>
      </c>
    </row>
    <row r="44" spans="1:22" ht="12.6">
      <c r="A44" s="4"/>
      <c r="B44" s="4"/>
      <c r="C44" s="4"/>
      <c r="D44" s="5">
        <f>SUM(D23:D43)</f>
        <v>117541110</v>
      </c>
      <c r="E44" s="5">
        <f>SUM(E23:E43)</f>
        <v>34920000</v>
      </c>
      <c r="F44" s="4"/>
      <c r="G44" s="4"/>
      <c r="H44" s="4"/>
      <c r="I44" s="4"/>
      <c r="J44" s="4"/>
      <c r="K44" s="4"/>
      <c r="L44" s="4"/>
      <c r="M44" s="5">
        <f>SUM(M23:M43)</f>
        <v>12000000</v>
      </c>
      <c r="N44" s="5"/>
      <c r="O44" s="5"/>
    </row>
    <row r="45" spans="1:22" ht="12.75" customHeight="1">
      <c r="L45" s="4" t="s">
        <v>117</v>
      </c>
      <c r="M45" s="5">
        <f>12000000-M44</f>
        <v>0</v>
      </c>
    </row>
  </sheetData>
  <sortState xmlns:xlrd2="http://schemas.microsoft.com/office/spreadsheetml/2017/richdata2" ref="A23:V43">
    <sortCondition descending="1" ref="L23:L43"/>
  </sortState>
  <mergeCells count="30">
    <mergeCell ref="D3:M3"/>
    <mergeCell ref="D4:M4"/>
    <mergeCell ref="D5:M5"/>
    <mergeCell ref="D6:M6"/>
    <mergeCell ref="A7:C7"/>
    <mergeCell ref="D12:M12"/>
    <mergeCell ref="D13:M13"/>
    <mergeCell ref="D17:M17"/>
    <mergeCell ref="A19:A22"/>
    <mergeCell ref="B19:B22"/>
    <mergeCell ref="C19:C22"/>
    <mergeCell ref="D19:D22"/>
    <mergeCell ref="E19:E22"/>
    <mergeCell ref="F19:K19"/>
    <mergeCell ref="D14:M14"/>
    <mergeCell ref="D15:M15"/>
    <mergeCell ref="D16:M16"/>
    <mergeCell ref="F20:G20"/>
    <mergeCell ref="H20:K20"/>
    <mergeCell ref="M19:M22"/>
    <mergeCell ref="V19:V22"/>
    <mergeCell ref="T19:T22"/>
    <mergeCell ref="U19:U22"/>
    <mergeCell ref="R19:R22"/>
    <mergeCell ref="S19:S22"/>
    <mergeCell ref="N19:N22"/>
    <mergeCell ref="O19:O22"/>
    <mergeCell ref="L19:L22"/>
    <mergeCell ref="P19:P22"/>
    <mergeCell ref="Q19:Q22"/>
  </mergeCells>
  <dataValidations count="6">
    <dataValidation type="decimal" operator="lessThanOrEqual" allowBlank="1" showInputMessage="1" showErrorMessage="1" error="max. 10" sqref="J1:K13 J17:K20 J44:K1048576" xr:uid="{C3D7A999-7225-DE4D-8ECF-B441796AAF61}">
      <formula1>10</formula1>
    </dataValidation>
    <dataValidation type="decimal" operator="lessThanOrEqual" allowBlank="1" showInputMessage="1" showErrorMessage="1" error="max. 5" sqref="I1:I13 I17:I20 I44:I1048576" xr:uid="{E320E34D-F062-CD48-90BE-A45053B39A97}">
      <formula1>20</formula1>
    </dataValidation>
    <dataValidation type="decimal" operator="lessThanOrEqual" allowBlank="1" showInputMessage="1" showErrorMessage="1" error="max. 15" sqref="H17:H20 H1:H13 H44:H1048576" xr:uid="{B4D2BD1B-1FEC-8345-836E-08EAD331E3AA}">
      <formula1>10</formula1>
    </dataValidation>
    <dataValidation type="decimal" operator="lessThanOrEqual" allowBlank="1" showInputMessage="1" showErrorMessage="1" error="max. 15" sqref="G17:G20 G1:G13 G44:G1048576" xr:uid="{55217F89-B4AC-5C4E-8B7C-8E911E1D8A48}">
      <formula1>20</formula1>
    </dataValidation>
    <dataValidation type="decimal" operator="lessThanOrEqual" allowBlank="1" showInputMessage="1" showErrorMessage="1" error="max. 40" sqref="F1:F13 F17:F20 F44:F1048576" xr:uid="{AA9DD2E1-04EF-C84C-9D31-F1FAC1720D21}">
      <formula1>30</formula1>
    </dataValidation>
    <dataValidation allowBlank="1" showInputMessage="1" showErrorMessage="1" sqref="F23:K43" xr:uid="{D5987ADC-0C3B-4A90-9A0D-6A25EFD7FECD}"/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4EC0-30F4-AB4B-AD91-AC70410D2939}">
  <sheetPr>
    <pageSetUpPr fitToPage="1"/>
  </sheetPr>
  <dimension ref="A1:M45"/>
  <sheetViews>
    <sheetView zoomScale="90" zoomScaleNormal="9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118</v>
      </c>
      <c r="D2" s="3" t="s">
        <v>2</v>
      </c>
    </row>
    <row r="3" spans="1:13" ht="15" customHeight="1">
      <c r="A3" s="8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>
      <c r="A5" s="8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>
      <c r="A6" s="8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>
      <c r="A7" s="52" t="s">
        <v>11</v>
      </c>
      <c r="B7" s="52"/>
      <c r="C7" s="52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2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53.1" customHeight="1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50.1" customHeight="1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7.95" customHeight="1">
      <c r="D14" s="44" t="s">
        <v>19</v>
      </c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38.450000000000003" customHeight="1">
      <c r="D15" s="44" t="s">
        <v>20</v>
      </c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24.75" customHeight="1">
      <c r="D16" s="44" t="s">
        <v>21</v>
      </c>
      <c r="E16" s="48"/>
      <c r="F16" s="48"/>
      <c r="G16" s="48"/>
      <c r="H16" s="48"/>
      <c r="I16" s="48"/>
      <c r="J16" s="48"/>
      <c r="K16" s="48"/>
      <c r="L16" s="48"/>
      <c r="M16" s="48"/>
    </row>
    <row r="17" spans="1:13" ht="15" customHeight="1">
      <c r="D17" s="44" t="s">
        <v>22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>
      <c r="A18" s="3"/>
      <c r="G18" s="3"/>
      <c r="H18" s="3"/>
      <c r="I18" s="3"/>
    </row>
    <row r="19" spans="1:13" ht="15" customHeight="1">
      <c r="A19" s="39" t="s">
        <v>23</v>
      </c>
      <c r="B19" s="39" t="s">
        <v>24</v>
      </c>
      <c r="C19" s="39" t="s">
        <v>25</v>
      </c>
      <c r="D19" s="39" t="s">
        <v>26</v>
      </c>
      <c r="E19" s="46" t="s">
        <v>27</v>
      </c>
      <c r="F19" s="47" t="s">
        <v>28</v>
      </c>
      <c r="G19" s="47"/>
      <c r="H19" s="47"/>
      <c r="I19" s="47"/>
      <c r="J19" s="47"/>
      <c r="K19" s="47"/>
      <c r="L19" s="40" t="s">
        <v>29</v>
      </c>
    </row>
    <row r="20" spans="1:13" ht="14.45" customHeight="1">
      <c r="A20" s="39"/>
      <c r="B20" s="39"/>
      <c r="C20" s="39"/>
      <c r="D20" s="39"/>
      <c r="E20" s="46"/>
      <c r="F20" s="49" t="s">
        <v>40</v>
      </c>
      <c r="G20" s="49"/>
      <c r="H20" s="49" t="s">
        <v>41</v>
      </c>
      <c r="I20" s="49"/>
      <c r="J20" s="49"/>
      <c r="K20" s="49"/>
      <c r="L20" s="41"/>
    </row>
    <row r="21" spans="1:13" ht="78" customHeight="1">
      <c r="A21" s="39"/>
      <c r="B21" s="39"/>
      <c r="C21" s="39"/>
      <c r="D21" s="39"/>
      <c r="E21" s="46"/>
      <c r="F21" s="7" t="s">
        <v>42</v>
      </c>
      <c r="G21" s="7" t="s">
        <v>43</v>
      </c>
      <c r="H21" s="7" t="s">
        <v>44</v>
      </c>
      <c r="I21" s="7" t="s">
        <v>45</v>
      </c>
      <c r="J21" s="16" t="s">
        <v>46</v>
      </c>
      <c r="K21" s="7" t="s">
        <v>47</v>
      </c>
      <c r="L21" s="41"/>
    </row>
    <row r="22" spans="1:13" ht="30.95" customHeight="1">
      <c r="A22" s="39"/>
      <c r="B22" s="39"/>
      <c r="C22" s="39"/>
      <c r="D22" s="39"/>
      <c r="E22" s="46"/>
      <c r="F22" s="16" t="s">
        <v>48</v>
      </c>
      <c r="G22" s="16" t="s">
        <v>49</v>
      </c>
      <c r="H22" s="16" t="s">
        <v>50</v>
      </c>
      <c r="I22" s="16" t="s">
        <v>50</v>
      </c>
      <c r="J22" s="16" t="s">
        <v>49</v>
      </c>
      <c r="K22" s="16" t="s">
        <v>50</v>
      </c>
      <c r="L22" s="42"/>
    </row>
    <row r="23" spans="1:13" s="35" customFormat="1" ht="12.75" customHeight="1">
      <c r="A23" s="24" t="s">
        <v>98</v>
      </c>
      <c r="B23" s="24" t="s">
        <v>99</v>
      </c>
      <c r="C23" s="24" t="s">
        <v>100</v>
      </c>
      <c r="D23" s="25">
        <v>2101400</v>
      </c>
      <c r="E23" s="25">
        <v>600000</v>
      </c>
      <c r="F23" s="33">
        <v>19</v>
      </c>
      <c r="G23" s="33">
        <v>12</v>
      </c>
      <c r="H23" s="33">
        <v>8</v>
      </c>
      <c r="I23" s="33">
        <v>9</v>
      </c>
      <c r="J23" s="33">
        <v>15</v>
      </c>
      <c r="K23" s="33">
        <v>5</v>
      </c>
      <c r="L23" s="34">
        <f>SUM(F23:K23)</f>
        <v>68</v>
      </c>
    </row>
    <row r="24" spans="1:13" s="35" customFormat="1" ht="12.75" customHeight="1">
      <c r="A24" s="24" t="s">
        <v>51</v>
      </c>
      <c r="B24" s="24" t="s">
        <v>52</v>
      </c>
      <c r="C24" s="24" t="s">
        <v>53</v>
      </c>
      <c r="D24" s="25">
        <v>11765000</v>
      </c>
      <c r="E24" s="25">
        <v>3000000</v>
      </c>
      <c r="F24" s="33">
        <v>24</v>
      </c>
      <c r="G24" s="33">
        <v>17</v>
      </c>
      <c r="H24" s="33">
        <v>10</v>
      </c>
      <c r="I24" s="33">
        <v>8</v>
      </c>
      <c r="J24" s="33">
        <v>16</v>
      </c>
      <c r="K24" s="33">
        <v>8</v>
      </c>
      <c r="L24" s="34">
        <f t="shared" ref="L24:L41" si="0">SUM(F24:K24)</f>
        <v>83</v>
      </c>
    </row>
    <row r="25" spans="1:13" s="35" customFormat="1" ht="12.75" customHeight="1">
      <c r="A25" s="24" t="s">
        <v>108</v>
      </c>
      <c r="B25" s="24" t="s">
        <v>109</v>
      </c>
      <c r="C25" s="24" t="s">
        <v>110</v>
      </c>
      <c r="D25" s="25">
        <v>2692340</v>
      </c>
      <c r="E25" s="25">
        <v>700000</v>
      </c>
      <c r="F25" s="33">
        <v>17</v>
      </c>
      <c r="G25" s="33">
        <v>14</v>
      </c>
      <c r="H25" s="33">
        <v>5</v>
      </c>
      <c r="I25" s="33">
        <v>6</v>
      </c>
      <c r="J25" s="33">
        <v>11</v>
      </c>
      <c r="K25" s="33">
        <v>5</v>
      </c>
      <c r="L25" s="34">
        <f t="shared" si="0"/>
        <v>58</v>
      </c>
    </row>
    <row r="26" spans="1:13" s="35" customFormat="1" ht="12.75" customHeight="1">
      <c r="A26" s="24" t="s">
        <v>59</v>
      </c>
      <c r="B26" s="24" t="s">
        <v>60</v>
      </c>
      <c r="C26" s="24" t="s">
        <v>61</v>
      </c>
      <c r="D26" s="25">
        <v>6970000</v>
      </c>
      <c r="E26" s="25">
        <v>2470000</v>
      </c>
      <c r="F26" s="33">
        <v>25</v>
      </c>
      <c r="G26" s="33">
        <v>14</v>
      </c>
      <c r="H26" s="33">
        <v>8</v>
      </c>
      <c r="I26" s="33">
        <v>8</v>
      </c>
      <c r="J26" s="33">
        <v>15</v>
      </c>
      <c r="K26" s="33">
        <v>8</v>
      </c>
      <c r="L26" s="34">
        <f t="shared" si="0"/>
        <v>78</v>
      </c>
    </row>
    <row r="27" spans="1:13" s="35" customFormat="1" ht="12.75" customHeight="1">
      <c r="A27" s="24" t="s">
        <v>80</v>
      </c>
      <c r="B27" s="24" t="s">
        <v>81</v>
      </c>
      <c r="C27" s="24" t="s">
        <v>82</v>
      </c>
      <c r="D27" s="25">
        <v>19545870</v>
      </c>
      <c r="E27" s="25">
        <v>4000000</v>
      </c>
      <c r="F27" s="33">
        <v>17</v>
      </c>
      <c r="G27" s="33">
        <v>17</v>
      </c>
      <c r="H27" s="33">
        <v>8</v>
      </c>
      <c r="I27" s="33">
        <v>9</v>
      </c>
      <c r="J27" s="33">
        <v>13</v>
      </c>
      <c r="K27" s="33">
        <v>7</v>
      </c>
      <c r="L27" s="34">
        <f t="shared" si="0"/>
        <v>71</v>
      </c>
    </row>
    <row r="28" spans="1:13" s="35" customFormat="1" ht="12.75" customHeight="1">
      <c r="A28" s="24" t="s">
        <v>77</v>
      </c>
      <c r="B28" s="24" t="s">
        <v>78</v>
      </c>
      <c r="C28" s="24" t="s">
        <v>79</v>
      </c>
      <c r="D28" s="25">
        <v>3915200</v>
      </c>
      <c r="E28" s="25">
        <v>1100000</v>
      </c>
      <c r="F28" s="33">
        <v>23</v>
      </c>
      <c r="G28" s="33">
        <v>15</v>
      </c>
      <c r="H28" s="33">
        <v>8</v>
      </c>
      <c r="I28" s="33">
        <v>7</v>
      </c>
      <c r="J28" s="33">
        <v>13</v>
      </c>
      <c r="K28" s="33">
        <v>7</v>
      </c>
      <c r="L28" s="34">
        <f t="shared" si="0"/>
        <v>73</v>
      </c>
    </row>
    <row r="29" spans="1:13" s="35" customFormat="1" ht="12.75" customHeight="1">
      <c r="A29" s="24" t="s">
        <v>114</v>
      </c>
      <c r="B29" s="24" t="s">
        <v>115</v>
      </c>
      <c r="C29" s="24" t="s">
        <v>116</v>
      </c>
      <c r="D29" s="25">
        <v>10781800</v>
      </c>
      <c r="E29" s="25">
        <v>2000000</v>
      </c>
      <c r="F29" s="33">
        <v>13</v>
      </c>
      <c r="G29" s="33">
        <v>15</v>
      </c>
      <c r="H29" s="33">
        <v>8</v>
      </c>
      <c r="I29" s="33">
        <v>7</v>
      </c>
      <c r="J29" s="33">
        <v>10</v>
      </c>
      <c r="K29" s="33">
        <v>6</v>
      </c>
      <c r="L29" s="34">
        <f t="shared" si="0"/>
        <v>59</v>
      </c>
    </row>
    <row r="30" spans="1:13" s="35" customFormat="1" ht="12.75" customHeight="1">
      <c r="A30" s="24" t="s">
        <v>68</v>
      </c>
      <c r="B30" s="24" t="s">
        <v>69</v>
      </c>
      <c r="C30" s="24" t="s">
        <v>70</v>
      </c>
      <c r="D30" s="25">
        <v>3020500</v>
      </c>
      <c r="E30" s="25">
        <v>600000</v>
      </c>
      <c r="F30" s="33">
        <v>21</v>
      </c>
      <c r="G30" s="33">
        <v>13</v>
      </c>
      <c r="H30" s="33">
        <v>8</v>
      </c>
      <c r="I30" s="33">
        <v>9</v>
      </c>
      <c r="J30" s="33">
        <v>15</v>
      </c>
      <c r="K30" s="33">
        <v>9</v>
      </c>
      <c r="L30" s="34">
        <f t="shared" si="0"/>
        <v>75</v>
      </c>
    </row>
    <row r="31" spans="1:13" s="35" customFormat="1" ht="12.75" customHeight="1">
      <c r="A31" s="24" t="s">
        <v>62</v>
      </c>
      <c r="B31" s="24" t="s">
        <v>63</v>
      </c>
      <c r="C31" s="24" t="s">
        <v>64</v>
      </c>
      <c r="D31" s="25">
        <v>4195000</v>
      </c>
      <c r="E31" s="25">
        <v>1250000</v>
      </c>
      <c r="F31" s="33">
        <v>24</v>
      </c>
      <c r="G31" s="33">
        <v>12</v>
      </c>
      <c r="H31" s="33">
        <v>8</v>
      </c>
      <c r="I31" s="33">
        <v>10</v>
      </c>
      <c r="J31" s="33">
        <v>15</v>
      </c>
      <c r="K31" s="33">
        <v>8</v>
      </c>
      <c r="L31" s="34">
        <f t="shared" si="0"/>
        <v>77</v>
      </c>
    </row>
    <row r="32" spans="1:13" s="35" customFormat="1" ht="12.75" customHeight="1">
      <c r="A32" s="24" t="s">
        <v>89</v>
      </c>
      <c r="B32" s="24" t="s">
        <v>90</v>
      </c>
      <c r="C32" s="24" t="s">
        <v>91</v>
      </c>
      <c r="D32" s="25">
        <v>3497070</v>
      </c>
      <c r="E32" s="25">
        <v>1100000</v>
      </c>
      <c r="F32" s="33">
        <v>18</v>
      </c>
      <c r="G32" s="33">
        <v>13</v>
      </c>
      <c r="H32" s="33">
        <v>9</v>
      </c>
      <c r="I32" s="33">
        <v>7</v>
      </c>
      <c r="J32" s="33">
        <v>15</v>
      </c>
      <c r="K32" s="33">
        <v>8</v>
      </c>
      <c r="L32" s="34">
        <f t="shared" si="0"/>
        <v>70</v>
      </c>
    </row>
    <row r="33" spans="1:12" s="35" customFormat="1" ht="12.75" customHeight="1">
      <c r="A33" s="24" t="s">
        <v>65</v>
      </c>
      <c r="B33" s="24" t="s">
        <v>66</v>
      </c>
      <c r="C33" s="24" t="s">
        <v>67</v>
      </c>
      <c r="D33" s="25">
        <v>5560000</v>
      </c>
      <c r="E33" s="25">
        <v>1900000</v>
      </c>
      <c r="F33" s="33">
        <v>24</v>
      </c>
      <c r="G33" s="33">
        <v>15</v>
      </c>
      <c r="H33" s="33">
        <v>8</v>
      </c>
      <c r="I33" s="33">
        <v>7</v>
      </c>
      <c r="J33" s="33">
        <v>16</v>
      </c>
      <c r="K33" s="33">
        <v>7</v>
      </c>
      <c r="L33" s="34">
        <f t="shared" si="0"/>
        <v>77</v>
      </c>
    </row>
    <row r="34" spans="1:12" s="35" customFormat="1" ht="12.75" customHeight="1">
      <c r="A34" s="24" t="s">
        <v>102</v>
      </c>
      <c r="B34" s="24" t="s">
        <v>103</v>
      </c>
      <c r="C34" s="24" t="s">
        <v>104</v>
      </c>
      <c r="D34" s="25">
        <v>2841000</v>
      </c>
      <c r="E34" s="25">
        <v>1400000</v>
      </c>
      <c r="F34" s="33">
        <v>24</v>
      </c>
      <c r="G34" s="33">
        <v>12</v>
      </c>
      <c r="H34" s="33">
        <v>9</v>
      </c>
      <c r="I34" s="33">
        <v>9</v>
      </c>
      <c r="J34" s="33">
        <v>10</v>
      </c>
      <c r="K34" s="33">
        <v>4</v>
      </c>
      <c r="L34" s="34">
        <f t="shared" si="0"/>
        <v>68</v>
      </c>
    </row>
    <row r="35" spans="1:12" s="35" customFormat="1" ht="12.75" customHeight="1">
      <c r="A35" s="24" t="s">
        <v>111</v>
      </c>
      <c r="B35" s="24" t="s">
        <v>112</v>
      </c>
      <c r="C35" s="24" t="s">
        <v>113</v>
      </c>
      <c r="D35" s="25">
        <v>3684089</v>
      </c>
      <c r="E35" s="25">
        <v>2750000</v>
      </c>
      <c r="F35" s="33">
        <v>18</v>
      </c>
      <c r="G35" s="33">
        <v>13</v>
      </c>
      <c r="H35" s="33">
        <v>6</v>
      </c>
      <c r="I35" s="33">
        <v>5</v>
      </c>
      <c r="J35" s="33">
        <v>11</v>
      </c>
      <c r="K35" s="33">
        <v>5</v>
      </c>
      <c r="L35" s="34">
        <f t="shared" si="0"/>
        <v>58</v>
      </c>
    </row>
    <row r="36" spans="1:12" s="35" customFormat="1" ht="12.75" customHeight="1">
      <c r="A36" s="24" t="s">
        <v>71</v>
      </c>
      <c r="B36" s="24" t="s">
        <v>72</v>
      </c>
      <c r="C36" s="24" t="s">
        <v>73</v>
      </c>
      <c r="D36" s="25">
        <v>2509071</v>
      </c>
      <c r="E36" s="25">
        <v>900000</v>
      </c>
      <c r="F36" s="33">
        <v>24</v>
      </c>
      <c r="G36" s="33">
        <v>14</v>
      </c>
      <c r="H36" s="33">
        <v>9</v>
      </c>
      <c r="I36" s="33">
        <v>7</v>
      </c>
      <c r="J36" s="33">
        <v>16</v>
      </c>
      <c r="K36" s="33">
        <v>8</v>
      </c>
      <c r="L36" s="34">
        <f t="shared" si="0"/>
        <v>78</v>
      </c>
    </row>
    <row r="37" spans="1:12" s="35" customFormat="1" ht="12.75" customHeight="1">
      <c r="A37" s="24" t="s">
        <v>86</v>
      </c>
      <c r="B37" s="24" t="s">
        <v>87</v>
      </c>
      <c r="C37" s="24" t="s">
        <v>88</v>
      </c>
      <c r="D37" s="25">
        <v>4275000</v>
      </c>
      <c r="E37" s="25">
        <v>1500000</v>
      </c>
      <c r="F37" s="33">
        <v>19</v>
      </c>
      <c r="G37" s="33">
        <v>16</v>
      </c>
      <c r="H37" s="33">
        <v>8</v>
      </c>
      <c r="I37" s="33">
        <v>7</v>
      </c>
      <c r="J37" s="33">
        <v>12</v>
      </c>
      <c r="K37" s="33">
        <v>8</v>
      </c>
      <c r="L37" s="34">
        <f t="shared" si="0"/>
        <v>70</v>
      </c>
    </row>
    <row r="38" spans="1:12" s="35" customFormat="1" ht="12.75" customHeight="1">
      <c r="A38" s="24" t="s">
        <v>83</v>
      </c>
      <c r="B38" s="24" t="s">
        <v>84</v>
      </c>
      <c r="C38" s="24" t="s">
        <v>85</v>
      </c>
      <c r="D38" s="25">
        <v>5410000</v>
      </c>
      <c r="E38" s="25">
        <v>1750000</v>
      </c>
      <c r="F38" s="33">
        <v>22</v>
      </c>
      <c r="G38" s="33">
        <v>13</v>
      </c>
      <c r="H38" s="33">
        <v>8</v>
      </c>
      <c r="I38" s="33">
        <v>8</v>
      </c>
      <c r="J38" s="33">
        <v>14</v>
      </c>
      <c r="K38" s="33">
        <v>7</v>
      </c>
      <c r="L38" s="34">
        <f t="shared" si="0"/>
        <v>72</v>
      </c>
    </row>
    <row r="39" spans="1:12" s="35" customFormat="1" ht="12.75" customHeight="1">
      <c r="A39" s="24" t="s">
        <v>56</v>
      </c>
      <c r="B39" s="24" t="s">
        <v>57</v>
      </c>
      <c r="C39" s="24" t="s">
        <v>58</v>
      </c>
      <c r="D39" s="25">
        <v>4362000</v>
      </c>
      <c r="E39" s="25">
        <v>2000000</v>
      </c>
      <c r="F39" s="33">
        <v>22</v>
      </c>
      <c r="G39" s="33">
        <v>16</v>
      </c>
      <c r="H39" s="33">
        <v>8</v>
      </c>
      <c r="I39" s="33">
        <v>8</v>
      </c>
      <c r="J39" s="33">
        <v>16</v>
      </c>
      <c r="K39" s="33">
        <v>9</v>
      </c>
      <c r="L39" s="34">
        <f t="shared" si="0"/>
        <v>79</v>
      </c>
    </row>
    <row r="40" spans="1:12" s="35" customFormat="1" ht="12.75" customHeight="1">
      <c r="A40" s="24" t="s">
        <v>105</v>
      </c>
      <c r="B40" s="24" t="s">
        <v>106</v>
      </c>
      <c r="C40" s="24" t="s">
        <v>107</v>
      </c>
      <c r="D40" s="25">
        <v>4815770</v>
      </c>
      <c r="E40" s="25">
        <v>1500000</v>
      </c>
      <c r="F40" s="33">
        <v>18</v>
      </c>
      <c r="G40" s="33">
        <v>17</v>
      </c>
      <c r="H40" s="33">
        <v>7</v>
      </c>
      <c r="I40" s="33">
        <v>8</v>
      </c>
      <c r="J40" s="33">
        <v>12</v>
      </c>
      <c r="K40" s="33">
        <v>5</v>
      </c>
      <c r="L40" s="34">
        <f t="shared" si="0"/>
        <v>67</v>
      </c>
    </row>
    <row r="41" spans="1:12" s="35" customFormat="1" ht="12.75" customHeight="1">
      <c r="A41" s="24" t="s">
        <v>92</v>
      </c>
      <c r="B41" s="24" t="s">
        <v>93</v>
      </c>
      <c r="C41" s="24" t="s">
        <v>94</v>
      </c>
      <c r="D41" s="36">
        <v>4800000</v>
      </c>
      <c r="E41" s="25">
        <v>1200000</v>
      </c>
      <c r="F41" s="33">
        <v>22</v>
      </c>
      <c r="G41" s="33">
        <v>15</v>
      </c>
      <c r="H41" s="33">
        <v>8</v>
      </c>
      <c r="I41" s="33">
        <v>8</v>
      </c>
      <c r="J41" s="33">
        <v>12</v>
      </c>
      <c r="K41" s="33">
        <v>6</v>
      </c>
      <c r="L41" s="34">
        <f t="shared" si="0"/>
        <v>71</v>
      </c>
    </row>
    <row r="42" spans="1:12" s="35" customFormat="1" ht="12.75" customHeight="1">
      <c r="A42" s="24" t="s">
        <v>95</v>
      </c>
      <c r="B42" s="24" t="s">
        <v>96</v>
      </c>
      <c r="C42" s="24" t="s">
        <v>97</v>
      </c>
      <c r="D42" s="25">
        <v>5200000</v>
      </c>
      <c r="E42" s="25">
        <v>1200000</v>
      </c>
      <c r="F42" s="33">
        <v>19</v>
      </c>
      <c r="G42" s="33">
        <v>15</v>
      </c>
      <c r="H42" s="33">
        <v>7</v>
      </c>
      <c r="I42" s="33">
        <v>6</v>
      </c>
      <c r="J42" s="33">
        <v>15</v>
      </c>
      <c r="K42" s="33">
        <v>8</v>
      </c>
      <c r="L42" s="34">
        <f>SUM(F42:K42)</f>
        <v>70</v>
      </c>
    </row>
    <row r="43" spans="1:12" s="35" customFormat="1" ht="12.75" customHeight="1">
      <c r="A43" s="24" t="s">
        <v>74</v>
      </c>
      <c r="B43" s="24" t="s">
        <v>75</v>
      </c>
      <c r="C43" s="24" t="s">
        <v>76</v>
      </c>
      <c r="D43" s="25">
        <v>5600000</v>
      </c>
      <c r="E43" s="25">
        <v>2000000</v>
      </c>
      <c r="F43" s="33">
        <v>21</v>
      </c>
      <c r="G43" s="33">
        <v>14</v>
      </c>
      <c r="H43" s="33">
        <v>8</v>
      </c>
      <c r="I43" s="33">
        <v>9</v>
      </c>
      <c r="J43" s="33">
        <v>15</v>
      </c>
      <c r="K43" s="33">
        <v>7</v>
      </c>
      <c r="L43" s="34">
        <f t="shared" ref="L43" si="1">SUM(F43:K43)</f>
        <v>74</v>
      </c>
    </row>
    <row r="44" spans="1:12">
      <c r="A44" s="4"/>
      <c r="B44" s="4"/>
      <c r="C44" s="4"/>
      <c r="D44" s="5">
        <f>SUM(D23:D43)</f>
        <v>117541110</v>
      </c>
      <c r="E44" s="5">
        <f>SUM(E23:E43)</f>
        <v>34920000</v>
      </c>
      <c r="F44" s="4"/>
      <c r="G44" s="4"/>
      <c r="H44" s="4"/>
      <c r="I44" s="4"/>
      <c r="J44" s="4"/>
      <c r="K44" s="4"/>
      <c r="L44" s="4"/>
    </row>
    <row r="45" spans="1:12" ht="12.6">
      <c r="A45" s="4"/>
      <c r="B45" s="4"/>
      <c r="C45" s="4"/>
      <c r="D45" s="4"/>
      <c r="E45" s="6"/>
      <c r="F45" s="4"/>
      <c r="G45" s="4"/>
      <c r="H45" s="4"/>
      <c r="I45" s="4"/>
      <c r="J45" s="4"/>
      <c r="K45" s="4"/>
      <c r="L45" s="4"/>
    </row>
  </sheetData>
  <mergeCells count="20">
    <mergeCell ref="D12:M12"/>
    <mergeCell ref="A19:A22"/>
    <mergeCell ref="B19:B22"/>
    <mergeCell ref="C19:C22"/>
    <mergeCell ref="D19:D22"/>
    <mergeCell ref="E19:E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20:G20"/>
    <mergeCell ref="H20:K20"/>
    <mergeCell ref="F19:K19"/>
    <mergeCell ref="D17:M17"/>
  </mergeCells>
  <dataValidations count="5">
    <dataValidation type="decimal" operator="lessThanOrEqual" allowBlank="1" showInputMessage="1" showErrorMessage="1" error="max. 15" sqref="H44:H1048576 H17:H20 H1:H13 G23" xr:uid="{C6071FC0-7B11-4B47-81BA-9A307EB4B967}">
      <formula1>10</formula1>
    </dataValidation>
    <dataValidation type="decimal" operator="lessThanOrEqual" allowBlank="1" showInputMessage="1" showErrorMessage="1" error="max. 10" sqref="J17:K20 J1:K13 J23:K23 J44:K1048576" xr:uid="{D48D429D-ED20-3046-8183-B5C7A9BF15C3}">
      <formula1>10</formula1>
    </dataValidation>
    <dataValidation type="decimal" operator="lessThanOrEqual" allowBlank="1" showInputMessage="1" showErrorMessage="1" error="max. 40" sqref="F1:F13 F17:F20 G24:K43 F23:F1048576" xr:uid="{7CAA7407-C12F-314C-95A4-6795DD79BB2F}">
      <formula1>30</formula1>
    </dataValidation>
    <dataValidation type="decimal" operator="lessThanOrEqual" allowBlank="1" showInputMessage="1" showErrorMessage="1" error="max. 15" sqref="G1:G13 G44:G1048576 G17:G20 H23" xr:uid="{2CB20B03-8E18-EE45-984B-01405725A8F5}">
      <formula1>20</formula1>
    </dataValidation>
    <dataValidation type="decimal" operator="lessThanOrEqual" allowBlank="1" showInputMessage="1" showErrorMessage="1" error="max. 5" sqref="I1:I13 I17:I20 I23 I44:I1048576" xr:uid="{5B80FA8B-A423-A648-B68D-107BA5C6272E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4378-ED9D-0D44-8961-8C16B55E4FC6}">
  <sheetPr>
    <pageSetUpPr fitToPage="1"/>
  </sheetPr>
  <dimension ref="A1:M45"/>
  <sheetViews>
    <sheetView zoomScale="90" zoomScaleNormal="9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118</v>
      </c>
      <c r="D2" s="3" t="s">
        <v>2</v>
      </c>
    </row>
    <row r="3" spans="1:13" ht="15" customHeight="1">
      <c r="A3" s="8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>
      <c r="A5" s="8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>
      <c r="A6" s="8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>
      <c r="A7" s="52" t="s">
        <v>11</v>
      </c>
      <c r="B7" s="52"/>
      <c r="C7" s="52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2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51" customHeight="1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52.5" customHeight="1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7.6" customHeight="1">
      <c r="D14" s="44" t="s">
        <v>19</v>
      </c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14.45">
      <c r="D15" s="44" t="s">
        <v>20</v>
      </c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32.25" customHeight="1">
      <c r="D16" s="44" t="s">
        <v>21</v>
      </c>
      <c r="E16" s="48"/>
      <c r="F16" s="48"/>
      <c r="G16" s="48"/>
      <c r="H16" s="48"/>
      <c r="I16" s="48"/>
      <c r="J16" s="48"/>
      <c r="K16" s="48"/>
      <c r="L16" s="48"/>
      <c r="M16" s="48"/>
    </row>
    <row r="17" spans="1:13" ht="8.25" customHeight="1">
      <c r="D17" s="11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26.45" customHeight="1">
      <c r="D18" s="44" t="s">
        <v>22</v>
      </c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5" customHeight="1">
      <c r="A19" s="39" t="s">
        <v>23</v>
      </c>
      <c r="B19" s="39" t="s">
        <v>24</v>
      </c>
      <c r="C19" s="39" t="s">
        <v>25</v>
      </c>
      <c r="D19" s="39" t="s">
        <v>26</v>
      </c>
      <c r="E19" s="46" t="s">
        <v>27</v>
      </c>
      <c r="F19" s="47" t="s">
        <v>28</v>
      </c>
      <c r="G19" s="47"/>
      <c r="H19" s="47"/>
      <c r="I19" s="47"/>
      <c r="J19" s="47"/>
      <c r="K19" s="47"/>
      <c r="L19" s="40" t="s">
        <v>29</v>
      </c>
    </row>
    <row r="20" spans="1:13" ht="14.45" customHeight="1">
      <c r="A20" s="39"/>
      <c r="B20" s="39"/>
      <c r="C20" s="39"/>
      <c r="D20" s="39"/>
      <c r="E20" s="46"/>
      <c r="F20" s="49" t="s">
        <v>40</v>
      </c>
      <c r="G20" s="49"/>
      <c r="H20" s="49" t="s">
        <v>41</v>
      </c>
      <c r="I20" s="49"/>
      <c r="J20" s="49"/>
      <c r="K20" s="49"/>
      <c r="L20" s="41"/>
    </row>
    <row r="21" spans="1:13" ht="78" customHeight="1">
      <c r="A21" s="39"/>
      <c r="B21" s="39"/>
      <c r="C21" s="39"/>
      <c r="D21" s="39"/>
      <c r="E21" s="46"/>
      <c r="F21" s="7" t="s">
        <v>42</v>
      </c>
      <c r="G21" s="7" t="s">
        <v>43</v>
      </c>
      <c r="H21" s="7" t="s">
        <v>44</v>
      </c>
      <c r="I21" s="7" t="s">
        <v>45</v>
      </c>
      <c r="J21" s="16" t="s">
        <v>46</v>
      </c>
      <c r="K21" s="7" t="s">
        <v>47</v>
      </c>
      <c r="L21" s="41"/>
    </row>
    <row r="22" spans="1:13" ht="30.95" customHeight="1">
      <c r="A22" s="39"/>
      <c r="B22" s="39"/>
      <c r="C22" s="39"/>
      <c r="D22" s="39"/>
      <c r="E22" s="46"/>
      <c r="F22" s="16" t="s">
        <v>48</v>
      </c>
      <c r="G22" s="16" t="s">
        <v>49</v>
      </c>
      <c r="H22" s="16" t="s">
        <v>50</v>
      </c>
      <c r="I22" s="16" t="s">
        <v>50</v>
      </c>
      <c r="J22" s="16" t="s">
        <v>49</v>
      </c>
      <c r="K22" s="16" t="s">
        <v>50</v>
      </c>
      <c r="L22" s="42"/>
    </row>
    <row r="23" spans="1:13" s="35" customFormat="1" ht="12.75" customHeight="1">
      <c r="A23" s="24" t="s">
        <v>98</v>
      </c>
      <c r="B23" s="24" t="s">
        <v>99</v>
      </c>
      <c r="C23" s="24" t="s">
        <v>100</v>
      </c>
      <c r="D23" s="25">
        <v>2101400</v>
      </c>
      <c r="E23" s="25">
        <v>600000</v>
      </c>
      <c r="F23" s="33">
        <v>18</v>
      </c>
      <c r="G23" s="33">
        <v>12</v>
      </c>
      <c r="H23" s="33">
        <v>8</v>
      </c>
      <c r="I23" s="33">
        <v>9</v>
      </c>
      <c r="J23" s="33">
        <v>14</v>
      </c>
      <c r="K23" s="33">
        <v>6</v>
      </c>
      <c r="L23" s="34">
        <f>SUM(F23:K23)</f>
        <v>67</v>
      </c>
    </row>
    <row r="24" spans="1:13" s="35" customFormat="1" ht="12.75" customHeight="1">
      <c r="A24" s="24" t="s">
        <v>51</v>
      </c>
      <c r="B24" s="24" t="s">
        <v>52</v>
      </c>
      <c r="C24" s="24" t="s">
        <v>53</v>
      </c>
      <c r="D24" s="25">
        <v>11765000</v>
      </c>
      <c r="E24" s="25">
        <v>3000000</v>
      </c>
      <c r="F24" s="33">
        <v>26</v>
      </c>
      <c r="G24" s="33">
        <v>19</v>
      </c>
      <c r="H24" s="33">
        <v>10</v>
      </c>
      <c r="I24" s="33">
        <v>8</v>
      </c>
      <c r="J24" s="33">
        <v>17</v>
      </c>
      <c r="K24" s="33">
        <v>8</v>
      </c>
      <c r="L24" s="34">
        <f t="shared" ref="L24:L41" si="0">SUM(F24:K24)</f>
        <v>88</v>
      </c>
    </row>
    <row r="25" spans="1:13" s="35" customFormat="1" ht="12.75" customHeight="1">
      <c r="A25" s="24" t="s">
        <v>108</v>
      </c>
      <c r="B25" s="24" t="s">
        <v>109</v>
      </c>
      <c r="C25" s="24" t="s">
        <v>110</v>
      </c>
      <c r="D25" s="25">
        <v>2692340</v>
      </c>
      <c r="E25" s="25">
        <v>700000</v>
      </c>
      <c r="F25" s="33">
        <v>17</v>
      </c>
      <c r="G25" s="33">
        <v>12</v>
      </c>
      <c r="H25" s="33">
        <v>6</v>
      </c>
      <c r="I25" s="33">
        <v>6</v>
      </c>
      <c r="J25" s="33">
        <v>12</v>
      </c>
      <c r="K25" s="33">
        <v>6</v>
      </c>
      <c r="L25" s="34">
        <f t="shared" si="0"/>
        <v>59</v>
      </c>
    </row>
    <row r="26" spans="1:13" s="35" customFormat="1" ht="12.75" customHeight="1">
      <c r="A26" s="24" t="s">
        <v>59</v>
      </c>
      <c r="B26" s="24" t="s">
        <v>60</v>
      </c>
      <c r="C26" s="24" t="s">
        <v>61</v>
      </c>
      <c r="D26" s="25">
        <v>6970000</v>
      </c>
      <c r="E26" s="25">
        <v>2470000</v>
      </c>
      <c r="F26" s="33">
        <v>23</v>
      </c>
      <c r="G26" s="33">
        <v>15</v>
      </c>
      <c r="H26" s="33">
        <v>8</v>
      </c>
      <c r="I26" s="33">
        <v>8</v>
      </c>
      <c r="J26" s="33">
        <v>14</v>
      </c>
      <c r="K26" s="33">
        <v>9</v>
      </c>
      <c r="L26" s="34">
        <f t="shared" si="0"/>
        <v>77</v>
      </c>
    </row>
    <row r="27" spans="1:13" s="35" customFormat="1" ht="12.75" customHeight="1">
      <c r="A27" s="24" t="s">
        <v>80</v>
      </c>
      <c r="B27" s="24" t="s">
        <v>81</v>
      </c>
      <c r="C27" s="24" t="s">
        <v>82</v>
      </c>
      <c r="D27" s="25">
        <v>19545870</v>
      </c>
      <c r="E27" s="25">
        <v>4000000</v>
      </c>
      <c r="F27" s="33">
        <v>17</v>
      </c>
      <c r="G27" s="33">
        <v>18</v>
      </c>
      <c r="H27" s="33">
        <v>9</v>
      </c>
      <c r="I27" s="33">
        <v>9</v>
      </c>
      <c r="J27" s="33">
        <v>13</v>
      </c>
      <c r="K27" s="33">
        <v>7</v>
      </c>
      <c r="L27" s="34">
        <f t="shared" si="0"/>
        <v>73</v>
      </c>
    </row>
    <row r="28" spans="1:13" s="35" customFormat="1" ht="12.75" customHeight="1">
      <c r="A28" s="24" t="s">
        <v>77</v>
      </c>
      <c r="B28" s="24" t="s">
        <v>78</v>
      </c>
      <c r="C28" s="24" t="s">
        <v>79</v>
      </c>
      <c r="D28" s="25">
        <v>3915200</v>
      </c>
      <c r="E28" s="25">
        <v>1100000</v>
      </c>
      <c r="F28" s="33">
        <v>20</v>
      </c>
      <c r="G28" s="33">
        <v>16</v>
      </c>
      <c r="H28" s="33">
        <v>8</v>
      </c>
      <c r="I28" s="33">
        <v>6</v>
      </c>
      <c r="J28" s="33">
        <v>14</v>
      </c>
      <c r="K28" s="33">
        <v>6</v>
      </c>
      <c r="L28" s="34">
        <f t="shared" si="0"/>
        <v>70</v>
      </c>
    </row>
    <row r="29" spans="1:13" s="35" customFormat="1" ht="12.75" customHeight="1">
      <c r="A29" s="24" t="s">
        <v>114</v>
      </c>
      <c r="B29" s="24" t="s">
        <v>115</v>
      </c>
      <c r="C29" s="24" t="s">
        <v>116</v>
      </c>
      <c r="D29" s="25">
        <v>10781800</v>
      </c>
      <c r="E29" s="25">
        <v>2000000</v>
      </c>
      <c r="F29" s="33">
        <v>10</v>
      </c>
      <c r="G29" s="33">
        <v>15</v>
      </c>
      <c r="H29" s="33">
        <v>7</v>
      </c>
      <c r="I29" s="33">
        <v>8</v>
      </c>
      <c r="J29" s="33">
        <v>11</v>
      </c>
      <c r="K29" s="33">
        <v>6</v>
      </c>
      <c r="L29" s="34">
        <f t="shared" si="0"/>
        <v>57</v>
      </c>
    </row>
    <row r="30" spans="1:13" s="35" customFormat="1" ht="12.75" customHeight="1">
      <c r="A30" s="24" t="s">
        <v>68</v>
      </c>
      <c r="B30" s="24" t="s">
        <v>69</v>
      </c>
      <c r="C30" s="24" t="s">
        <v>70</v>
      </c>
      <c r="D30" s="25">
        <v>3020500</v>
      </c>
      <c r="E30" s="25">
        <v>600000</v>
      </c>
      <c r="F30" s="33">
        <v>23</v>
      </c>
      <c r="G30" s="33">
        <v>13</v>
      </c>
      <c r="H30" s="33">
        <v>8</v>
      </c>
      <c r="I30" s="33">
        <v>9</v>
      </c>
      <c r="J30" s="33">
        <v>15</v>
      </c>
      <c r="K30" s="33">
        <v>8</v>
      </c>
      <c r="L30" s="34">
        <f t="shared" si="0"/>
        <v>76</v>
      </c>
    </row>
    <row r="31" spans="1:13" s="35" customFormat="1" ht="12.75" customHeight="1">
      <c r="A31" s="24" t="s">
        <v>62</v>
      </c>
      <c r="B31" s="24" t="s">
        <v>63</v>
      </c>
      <c r="C31" s="24" t="s">
        <v>64</v>
      </c>
      <c r="D31" s="25">
        <v>4195000</v>
      </c>
      <c r="E31" s="25">
        <v>1250000</v>
      </c>
      <c r="F31" s="33">
        <v>25</v>
      </c>
      <c r="G31" s="33">
        <v>13</v>
      </c>
      <c r="H31" s="33">
        <v>8</v>
      </c>
      <c r="I31" s="33">
        <v>10</v>
      </c>
      <c r="J31" s="33">
        <v>16</v>
      </c>
      <c r="K31" s="33">
        <v>8</v>
      </c>
      <c r="L31" s="34">
        <f t="shared" si="0"/>
        <v>80</v>
      </c>
    </row>
    <row r="32" spans="1:13" s="35" customFormat="1" ht="12.75" customHeight="1">
      <c r="A32" s="24" t="s">
        <v>89</v>
      </c>
      <c r="B32" s="24" t="s">
        <v>90</v>
      </c>
      <c r="C32" s="24" t="s">
        <v>91</v>
      </c>
      <c r="D32" s="25">
        <v>3497070</v>
      </c>
      <c r="E32" s="25">
        <v>1100000</v>
      </c>
      <c r="F32" s="33">
        <v>19</v>
      </c>
      <c r="G32" s="33">
        <v>14</v>
      </c>
      <c r="H32" s="33">
        <v>9</v>
      </c>
      <c r="I32" s="33">
        <v>6</v>
      </c>
      <c r="J32" s="33">
        <v>15</v>
      </c>
      <c r="K32" s="33">
        <v>7</v>
      </c>
      <c r="L32" s="34">
        <f t="shared" si="0"/>
        <v>70</v>
      </c>
    </row>
    <row r="33" spans="1:12" s="35" customFormat="1" ht="12.75" customHeight="1">
      <c r="A33" s="24" t="s">
        <v>65</v>
      </c>
      <c r="B33" s="24" t="s">
        <v>66</v>
      </c>
      <c r="C33" s="24" t="s">
        <v>67</v>
      </c>
      <c r="D33" s="25">
        <v>5560000</v>
      </c>
      <c r="E33" s="25">
        <v>1900000</v>
      </c>
      <c r="F33" s="33">
        <v>23</v>
      </c>
      <c r="G33" s="33">
        <v>16</v>
      </c>
      <c r="H33" s="33">
        <v>8</v>
      </c>
      <c r="I33" s="33">
        <v>7</v>
      </c>
      <c r="J33" s="33">
        <v>16</v>
      </c>
      <c r="K33" s="33">
        <v>7</v>
      </c>
      <c r="L33" s="34">
        <f t="shared" si="0"/>
        <v>77</v>
      </c>
    </row>
    <row r="34" spans="1:12" s="35" customFormat="1" ht="12.75" customHeight="1">
      <c r="A34" s="24" t="s">
        <v>102</v>
      </c>
      <c r="B34" s="24" t="s">
        <v>103</v>
      </c>
      <c r="C34" s="24" t="s">
        <v>104</v>
      </c>
      <c r="D34" s="25">
        <v>2841000</v>
      </c>
      <c r="E34" s="25">
        <v>1400000</v>
      </c>
      <c r="F34" s="33">
        <v>25</v>
      </c>
      <c r="G34" s="33">
        <v>14</v>
      </c>
      <c r="H34" s="33">
        <v>9</v>
      </c>
      <c r="I34" s="33">
        <v>9</v>
      </c>
      <c r="J34" s="33">
        <v>9</v>
      </c>
      <c r="K34" s="33">
        <v>6</v>
      </c>
      <c r="L34" s="34">
        <f t="shared" si="0"/>
        <v>72</v>
      </c>
    </row>
    <row r="35" spans="1:12" s="35" customFormat="1" ht="12.75" customHeight="1">
      <c r="A35" s="24" t="s">
        <v>111</v>
      </c>
      <c r="B35" s="24" t="s">
        <v>112</v>
      </c>
      <c r="C35" s="24" t="s">
        <v>113</v>
      </c>
      <c r="D35" s="25">
        <v>3684089</v>
      </c>
      <c r="E35" s="25">
        <v>2750000</v>
      </c>
      <c r="F35" s="33">
        <v>18</v>
      </c>
      <c r="G35" s="33">
        <v>12</v>
      </c>
      <c r="H35" s="33">
        <v>6</v>
      </c>
      <c r="I35" s="33">
        <v>5</v>
      </c>
      <c r="J35" s="33">
        <v>11</v>
      </c>
      <c r="K35" s="33">
        <v>5</v>
      </c>
      <c r="L35" s="34">
        <f t="shared" si="0"/>
        <v>57</v>
      </c>
    </row>
    <row r="36" spans="1:12" s="35" customFormat="1" ht="12.75" customHeight="1">
      <c r="A36" s="24" t="s">
        <v>71</v>
      </c>
      <c r="B36" s="24" t="s">
        <v>72</v>
      </c>
      <c r="C36" s="24" t="s">
        <v>73</v>
      </c>
      <c r="D36" s="25">
        <v>2509071</v>
      </c>
      <c r="E36" s="25">
        <v>900000</v>
      </c>
      <c r="F36" s="33">
        <v>22</v>
      </c>
      <c r="G36" s="33">
        <v>14</v>
      </c>
      <c r="H36" s="33">
        <v>9</v>
      </c>
      <c r="I36" s="33">
        <v>8</v>
      </c>
      <c r="J36" s="33">
        <v>16</v>
      </c>
      <c r="K36" s="33">
        <v>8</v>
      </c>
      <c r="L36" s="34">
        <f t="shared" si="0"/>
        <v>77</v>
      </c>
    </row>
    <row r="37" spans="1:12" s="35" customFormat="1" ht="12.75" customHeight="1">
      <c r="A37" s="24" t="s">
        <v>86</v>
      </c>
      <c r="B37" s="24" t="s">
        <v>87</v>
      </c>
      <c r="C37" s="24" t="s">
        <v>88</v>
      </c>
      <c r="D37" s="25">
        <v>4275000</v>
      </c>
      <c r="E37" s="25">
        <v>1500000</v>
      </c>
      <c r="F37" s="33">
        <v>19</v>
      </c>
      <c r="G37" s="33">
        <v>15</v>
      </c>
      <c r="H37" s="33">
        <v>8</v>
      </c>
      <c r="I37" s="33">
        <v>7</v>
      </c>
      <c r="J37" s="33">
        <v>13</v>
      </c>
      <c r="K37" s="33">
        <v>8</v>
      </c>
      <c r="L37" s="34">
        <f t="shared" si="0"/>
        <v>70</v>
      </c>
    </row>
    <row r="38" spans="1:12" s="35" customFormat="1" ht="12.75" customHeight="1">
      <c r="A38" s="24" t="s">
        <v>83</v>
      </c>
      <c r="B38" s="24" t="s">
        <v>84</v>
      </c>
      <c r="C38" s="24" t="s">
        <v>85</v>
      </c>
      <c r="D38" s="25">
        <v>5410000</v>
      </c>
      <c r="E38" s="25">
        <v>1750000</v>
      </c>
      <c r="F38" s="33">
        <v>23</v>
      </c>
      <c r="G38" s="33">
        <v>14</v>
      </c>
      <c r="H38" s="33">
        <v>8</v>
      </c>
      <c r="I38" s="33">
        <v>8</v>
      </c>
      <c r="J38" s="33">
        <v>14</v>
      </c>
      <c r="K38" s="33">
        <v>7</v>
      </c>
      <c r="L38" s="34">
        <f t="shared" si="0"/>
        <v>74</v>
      </c>
    </row>
    <row r="39" spans="1:12" s="35" customFormat="1" ht="12.75" customHeight="1">
      <c r="A39" s="24" t="s">
        <v>56</v>
      </c>
      <c r="B39" s="24" t="s">
        <v>57</v>
      </c>
      <c r="C39" s="24" t="s">
        <v>58</v>
      </c>
      <c r="D39" s="25">
        <v>4362000</v>
      </c>
      <c r="E39" s="25">
        <v>2000000</v>
      </c>
      <c r="F39" s="33">
        <v>22</v>
      </c>
      <c r="G39" s="33">
        <v>15</v>
      </c>
      <c r="H39" s="33">
        <v>8</v>
      </c>
      <c r="I39" s="33">
        <v>8</v>
      </c>
      <c r="J39" s="33">
        <v>15</v>
      </c>
      <c r="K39" s="33">
        <v>9</v>
      </c>
      <c r="L39" s="34">
        <f t="shared" si="0"/>
        <v>77</v>
      </c>
    </row>
    <row r="40" spans="1:12" s="35" customFormat="1" ht="12.75" customHeight="1">
      <c r="A40" s="24" t="s">
        <v>105</v>
      </c>
      <c r="B40" s="24" t="s">
        <v>106</v>
      </c>
      <c r="C40" s="24" t="s">
        <v>107</v>
      </c>
      <c r="D40" s="25">
        <v>4815770</v>
      </c>
      <c r="E40" s="25">
        <v>1500000</v>
      </c>
      <c r="F40" s="33">
        <v>18</v>
      </c>
      <c r="G40" s="33">
        <v>17</v>
      </c>
      <c r="H40" s="33">
        <v>8</v>
      </c>
      <c r="I40" s="33">
        <v>8</v>
      </c>
      <c r="J40" s="33">
        <v>12</v>
      </c>
      <c r="K40" s="33">
        <v>5</v>
      </c>
      <c r="L40" s="34">
        <f t="shared" si="0"/>
        <v>68</v>
      </c>
    </row>
    <row r="41" spans="1:12" s="35" customFormat="1" ht="12.75" customHeight="1">
      <c r="A41" s="24" t="s">
        <v>92</v>
      </c>
      <c r="B41" s="24" t="s">
        <v>93</v>
      </c>
      <c r="C41" s="24" t="s">
        <v>94</v>
      </c>
      <c r="D41" s="36">
        <v>4800000</v>
      </c>
      <c r="E41" s="25">
        <v>1200000</v>
      </c>
      <c r="F41" s="33">
        <v>22</v>
      </c>
      <c r="G41" s="33">
        <v>15</v>
      </c>
      <c r="H41" s="33">
        <v>8</v>
      </c>
      <c r="I41" s="33">
        <v>8</v>
      </c>
      <c r="J41" s="33">
        <v>13</v>
      </c>
      <c r="K41" s="33">
        <v>5</v>
      </c>
      <c r="L41" s="34">
        <f t="shared" si="0"/>
        <v>71</v>
      </c>
    </row>
    <row r="42" spans="1:12" s="35" customFormat="1" ht="12.75" customHeight="1">
      <c r="A42" s="24" t="s">
        <v>95</v>
      </c>
      <c r="B42" s="24" t="s">
        <v>96</v>
      </c>
      <c r="C42" s="24" t="s">
        <v>97</v>
      </c>
      <c r="D42" s="25">
        <v>5200000</v>
      </c>
      <c r="E42" s="25">
        <v>1200000</v>
      </c>
      <c r="F42" s="33">
        <v>19</v>
      </c>
      <c r="G42" s="33">
        <v>14</v>
      </c>
      <c r="H42" s="33">
        <v>7</v>
      </c>
      <c r="I42" s="33">
        <v>6</v>
      </c>
      <c r="J42" s="33">
        <v>15</v>
      </c>
      <c r="K42" s="33">
        <v>7</v>
      </c>
      <c r="L42" s="34">
        <f>SUM(F42:K42)</f>
        <v>68</v>
      </c>
    </row>
    <row r="43" spans="1:12" s="35" customFormat="1" ht="12.75" customHeight="1">
      <c r="A43" s="24" t="s">
        <v>74</v>
      </c>
      <c r="B43" s="24" t="s">
        <v>75</v>
      </c>
      <c r="C43" s="24" t="s">
        <v>76</v>
      </c>
      <c r="D43" s="25">
        <v>5600000</v>
      </c>
      <c r="E43" s="25">
        <v>2000000</v>
      </c>
      <c r="F43" s="33">
        <v>22</v>
      </c>
      <c r="G43" s="33">
        <v>14</v>
      </c>
      <c r="H43" s="33">
        <v>8</v>
      </c>
      <c r="I43" s="33">
        <v>8</v>
      </c>
      <c r="J43" s="33">
        <v>15</v>
      </c>
      <c r="K43" s="33">
        <v>6</v>
      </c>
      <c r="L43" s="34">
        <f t="shared" ref="L43" si="1">SUM(F43:K43)</f>
        <v>73</v>
      </c>
    </row>
    <row r="44" spans="1:12">
      <c r="A44" s="4"/>
      <c r="B44" s="4"/>
      <c r="C44" s="4"/>
      <c r="D44" s="5">
        <f>SUM(D23:D43)</f>
        <v>117541110</v>
      </c>
      <c r="E44" s="5">
        <f>SUM(E23:E43)</f>
        <v>34920000</v>
      </c>
      <c r="F44" s="4"/>
      <c r="G44" s="4"/>
      <c r="H44" s="4"/>
      <c r="I44" s="4"/>
      <c r="J44" s="4"/>
      <c r="K44" s="4"/>
      <c r="L44" s="4"/>
    </row>
    <row r="45" spans="1:12" ht="12.6">
      <c r="A45" s="4"/>
      <c r="B45" s="4"/>
      <c r="C45" s="4"/>
      <c r="D45" s="4"/>
      <c r="E45" s="6"/>
      <c r="F45" s="4"/>
      <c r="G45" s="4"/>
      <c r="H45" s="4"/>
      <c r="I45" s="4"/>
      <c r="J45" s="4"/>
      <c r="K45" s="4"/>
      <c r="L45" s="4"/>
    </row>
  </sheetData>
  <mergeCells count="20">
    <mergeCell ref="D12:M12"/>
    <mergeCell ref="A19:A22"/>
    <mergeCell ref="B19:B22"/>
    <mergeCell ref="C19:C22"/>
    <mergeCell ref="D19:D22"/>
    <mergeCell ref="E19:E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19:K19"/>
    <mergeCell ref="F20:G20"/>
    <mergeCell ref="H20:K20"/>
    <mergeCell ref="D18:M18"/>
  </mergeCells>
  <dataValidations count="5">
    <dataValidation type="decimal" operator="lessThanOrEqual" allowBlank="1" showInputMessage="1" showErrorMessage="1" error="max. 5" sqref="I1:I13 I18:I20 I23 I44:I1048576" xr:uid="{250AC6FE-B64E-714B-9CDD-4AFA7516FF31}">
      <formula1>20</formula1>
    </dataValidation>
    <dataValidation type="decimal" operator="lessThanOrEqual" allowBlank="1" showInputMessage="1" showErrorMessage="1" error="max. 15" sqref="G1:G13 G44:G1048576 G18:G20 H23" xr:uid="{19D2D342-898E-1E4C-B473-140F9CE0A9EF}">
      <formula1>20</formula1>
    </dataValidation>
    <dataValidation type="decimal" operator="lessThanOrEqual" allowBlank="1" showInputMessage="1" showErrorMessage="1" error="max. 40" sqref="F1:F13 F18:F20 G24:K43 F23:F1048576" xr:uid="{6C499A99-0C98-C640-BB04-124A2B7726A4}">
      <formula1>30</formula1>
    </dataValidation>
    <dataValidation type="decimal" operator="lessThanOrEqual" allowBlank="1" showInputMessage="1" showErrorMessage="1" error="max. 10" sqref="J18:K20 J1:K13 J23:K23 J44:K1048576" xr:uid="{F1ADFE7B-D338-D74F-9310-59CE758FF6D4}">
      <formula1>10</formula1>
    </dataValidation>
    <dataValidation type="decimal" operator="lessThanOrEqual" allowBlank="1" showInputMessage="1" showErrorMessage="1" error="max. 15" sqref="H44:H1048576 H18:H20 H1:H13 G23" xr:uid="{DAC37CBA-90AA-EE4F-8316-B325E13CE718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28C8-A8E4-4F43-A5E9-1A96F6C42E92}">
  <sheetPr>
    <pageSetUpPr fitToPage="1"/>
  </sheetPr>
  <dimension ref="A1:M45"/>
  <sheetViews>
    <sheetView zoomScale="90" zoomScaleNormal="9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118</v>
      </c>
      <c r="D2" s="3" t="s">
        <v>2</v>
      </c>
    </row>
    <row r="3" spans="1:13" ht="15" customHeight="1">
      <c r="A3" s="8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>
      <c r="A5" s="8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>
      <c r="A6" s="8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>
      <c r="A7" s="52" t="s">
        <v>11</v>
      </c>
      <c r="B7" s="52"/>
      <c r="C7" s="52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5" customHeight="1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50.1" customHeight="1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48.6" customHeight="1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7" customHeight="1">
      <c r="D14" s="44" t="s">
        <v>19</v>
      </c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38.450000000000003" customHeight="1">
      <c r="D15" s="44" t="s">
        <v>20</v>
      </c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26.1" customHeight="1">
      <c r="D16" s="44" t="s">
        <v>21</v>
      </c>
      <c r="E16" s="48"/>
      <c r="F16" s="48"/>
      <c r="G16" s="48"/>
      <c r="H16" s="48"/>
      <c r="I16" s="48"/>
      <c r="J16" s="48"/>
      <c r="K16" s="48"/>
      <c r="L16" s="48"/>
      <c r="M16" s="48"/>
    </row>
    <row r="17" spans="1:13" ht="15" customHeight="1">
      <c r="D17" s="44" t="s">
        <v>22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" customHeight="1">
      <c r="A19" s="39" t="s">
        <v>23</v>
      </c>
      <c r="B19" s="39" t="s">
        <v>24</v>
      </c>
      <c r="C19" s="39" t="s">
        <v>25</v>
      </c>
      <c r="D19" s="39" t="s">
        <v>26</v>
      </c>
      <c r="E19" s="46" t="s">
        <v>27</v>
      </c>
      <c r="F19" s="47" t="s">
        <v>28</v>
      </c>
      <c r="G19" s="47"/>
      <c r="H19" s="47"/>
      <c r="I19" s="47"/>
      <c r="J19" s="47"/>
      <c r="K19" s="47"/>
      <c r="L19" s="40" t="s">
        <v>29</v>
      </c>
    </row>
    <row r="20" spans="1:13" ht="14.45" customHeight="1">
      <c r="A20" s="39"/>
      <c r="B20" s="39"/>
      <c r="C20" s="39"/>
      <c r="D20" s="39"/>
      <c r="E20" s="46"/>
      <c r="F20" s="49" t="s">
        <v>40</v>
      </c>
      <c r="G20" s="49"/>
      <c r="H20" s="49" t="s">
        <v>41</v>
      </c>
      <c r="I20" s="49"/>
      <c r="J20" s="49"/>
      <c r="K20" s="49"/>
      <c r="L20" s="41"/>
    </row>
    <row r="21" spans="1:13" ht="78" customHeight="1">
      <c r="A21" s="39"/>
      <c r="B21" s="39"/>
      <c r="C21" s="39"/>
      <c r="D21" s="39"/>
      <c r="E21" s="46"/>
      <c r="F21" s="7" t="s">
        <v>42</v>
      </c>
      <c r="G21" s="7" t="s">
        <v>43</v>
      </c>
      <c r="H21" s="7" t="s">
        <v>44</v>
      </c>
      <c r="I21" s="7" t="s">
        <v>45</v>
      </c>
      <c r="J21" s="16" t="s">
        <v>46</v>
      </c>
      <c r="K21" s="7" t="s">
        <v>47</v>
      </c>
      <c r="L21" s="41"/>
    </row>
    <row r="22" spans="1:13" ht="30.95" customHeight="1">
      <c r="A22" s="39"/>
      <c r="B22" s="39"/>
      <c r="C22" s="39"/>
      <c r="D22" s="39"/>
      <c r="E22" s="46"/>
      <c r="F22" s="16" t="s">
        <v>48</v>
      </c>
      <c r="G22" s="16" t="s">
        <v>49</v>
      </c>
      <c r="H22" s="16" t="s">
        <v>50</v>
      </c>
      <c r="I22" s="16" t="s">
        <v>50</v>
      </c>
      <c r="J22" s="16" t="s">
        <v>49</v>
      </c>
      <c r="K22" s="16" t="s">
        <v>50</v>
      </c>
      <c r="L22" s="42"/>
    </row>
    <row r="23" spans="1:13" s="35" customFormat="1" ht="12.75" customHeight="1">
      <c r="A23" s="24" t="s">
        <v>98</v>
      </c>
      <c r="B23" s="24" t="s">
        <v>99</v>
      </c>
      <c r="C23" s="24" t="s">
        <v>100</v>
      </c>
      <c r="D23" s="25">
        <v>2101400</v>
      </c>
      <c r="E23" s="25">
        <v>600000</v>
      </c>
      <c r="F23" s="37">
        <v>20</v>
      </c>
      <c r="G23" s="37">
        <v>12</v>
      </c>
      <c r="H23" s="37">
        <v>9</v>
      </c>
      <c r="I23" s="37">
        <v>8</v>
      </c>
      <c r="J23" s="37">
        <v>14</v>
      </c>
      <c r="K23" s="37">
        <v>7</v>
      </c>
      <c r="L23" s="34">
        <f>SUM(F23:K23)</f>
        <v>70</v>
      </c>
    </row>
    <row r="24" spans="1:13" s="35" customFormat="1" ht="12.75" customHeight="1">
      <c r="A24" s="24" t="s">
        <v>51</v>
      </c>
      <c r="B24" s="24" t="s">
        <v>52</v>
      </c>
      <c r="C24" s="24" t="s">
        <v>53</v>
      </c>
      <c r="D24" s="25">
        <v>11765000</v>
      </c>
      <c r="E24" s="25">
        <v>3000000</v>
      </c>
      <c r="F24" s="37">
        <v>26</v>
      </c>
      <c r="G24" s="37">
        <v>18</v>
      </c>
      <c r="H24" s="37">
        <v>10</v>
      </c>
      <c r="I24" s="37">
        <v>9</v>
      </c>
      <c r="J24" s="37">
        <v>16</v>
      </c>
      <c r="K24" s="37">
        <v>7</v>
      </c>
      <c r="L24" s="34">
        <f t="shared" ref="L24:L41" si="0">SUM(F24:K24)</f>
        <v>86</v>
      </c>
    </row>
    <row r="25" spans="1:13" s="35" customFormat="1" ht="12.75" customHeight="1">
      <c r="A25" s="24" t="s">
        <v>108</v>
      </c>
      <c r="B25" s="24" t="s">
        <v>109</v>
      </c>
      <c r="C25" s="24" t="s">
        <v>110</v>
      </c>
      <c r="D25" s="25">
        <v>2692340</v>
      </c>
      <c r="E25" s="25">
        <v>700000</v>
      </c>
      <c r="F25" s="37">
        <v>17</v>
      </c>
      <c r="G25" s="37">
        <v>15</v>
      </c>
      <c r="H25" s="37">
        <v>5</v>
      </c>
      <c r="I25" s="37">
        <v>6</v>
      </c>
      <c r="J25" s="37">
        <v>12</v>
      </c>
      <c r="K25" s="37">
        <v>5</v>
      </c>
      <c r="L25" s="34">
        <f t="shared" si="0"/>
        <v>60</v>
      </c>
    </row>
    <row r="26" spans="1:13" s="35" customFormat="1" ht="12.75" customHeight="1">
      <c r="A26" s="24" t="s">
        <v>59</v>
      </c>
      <c r="B26" s="24" t="s">
        <v>60</v>
      </c>
      <c r="C26" s="24" t="s">
        <v>61</v>
      </c>
      <c r="D26" s="25">
        <v>6970000</v>
      </c>
      <c r="E26" s="25">
        <v>2470000</v>
      </c>
      <c r="F26" s="37">
        <v>24</v>
      </c>
      <c r="G26" s="37">
        <v>16</v>
      </c>
      <c r="H26" s="37">
        <v>8</v>
      </c>
      <c r="I26" s="37">
        <v>8</v>
      </c>
      <c r="J26" s="37">
        <v>16</v>
      </c>
      <c r="K26" s="37">
        <v>9</v>
      </c>
      <c r="L26" s="34">
        <f t="shared" si="0"/>
        <v>81</v>
      </c>
    </row>
    <row r="27" spans="1:13" s="35" customFormat="1" ht="12.75" customHeight="1">
      <c r="A27" s="24" t="s">
        <v>80</v>
      </c>
      <c r="B27" s="24" t="s">
        <v>81</v>
      </c>
      <c r="C27" s="24" t="s">
        <v>82</v>
      </c>
      <c r="D27" s="25">
        <v>19545870</v>
      </c>
      <c r="E27" s="25">
        <v>4000000</v>
      </c>
      <c r="F27" s="37">
        <v>19</v>
      </c>
      <c r="G27" s="37">
        <v>17</v>
      </c>
      <c r="H27" s="37">
        <v>8</v>
      </c>
      <c r="I27" s="37">
        <v>7</v>
      </c>
      <c r="J27" s="37">
        <v>13</v>
      </c>
      <c r="K27" s="37">
        <v>7</v>
      </c>
      <c r="L27" s="34">
        <f t="shared" si="0"/>
        <v>71</v>
      </c>
    </row>
    <row r="28" spans="1:13" s="35" customFormat="1" ht="12.75" customHeight="1">
      <c r="A28" s="24" t="s">
        <v>77</v>
      </c>
      <c r="B28" s="24" t="s">
        <v>78</v>
      </c>
      <c r="C28" s="24" t="s">
        <v>79</v>
      </c>
      <c r="D28" s="25">
        <v>3915200</v>
      </c>
      <c r="E28" s="25">
        <v>1100000</v>
      </c>
      <c r="F28" s="37">
        <v>23</v>
      </c>
      <c r="G28" s="37">
        <v>15</v>
      </c>
      <c r="H28" s="37">
        <v>8</v>
      </c>
      <c r="I28" s="37">
        <v>7</v>
      </c>
      <c r="J28" s="37">
        <v>13</v>
      </c>
      <c r="K28" s="37">
        <v>7</v>
      </c>
      <c r="L28" s="34">
        <f t="shared" si="0"/>
        <v>73</v>
      </c>
    </row>
    <row r="29" spans="1:13" s="35" customFormat="1" ht="12.75" customHeight="1">
      <c r="A29" s="24" t="s">
        <v>114</v>
      </c>
      <c r="B29" s="24" t="s">
        <v>115</v>
      </c>
      <c r="C29" s="24" t="s">
        <v>116</v>
      </c>
      <c r="D29" s="25">
        <v>10781800</v>
      </c>
      <c r="E29" s="25">
        <v>2000000</v>
      </c>
      <c r="F29" s="37">
        <v>13</v>
      </c>
      <c r="G29" s="37">
        <v>14</v>
      </c>
      <c r="H29" s="37">
        <v>7</v>
      </c>
      <c r="I29" s="37">
        <v>7</v>
      </c>
      <c r="J29" s="37">
        <v>11</v>
      </c>
      <c r="K29" s="37">
        <v>6</v>
      </c>
      <c r="L29" s="34">
        <f t="shared" si="0"/>
        <v>58</v>
      </c>
    </row>
    <row r="30" spans="1:13" s="35" customFormat="1" ht="12.75" customHeight="1">
      <c r="A30" s="24" t="s">
        <v>68</v>
      </c>
      <c r="B30" s="24" t="s">
        <v>69</v>
      </c>
      <c r="C30" s="24" t="s">
        <v>70</v>
      </c>
      <c r="D30" s="25">
        <v>3020500</v>
      </c>
      <c r="E30" s="25">
        <v>600000</v>
      </c>
      <c r="F30" s="37">
        <v>23</v>
      </c>
      <c r="G30" s="37">
        <v>14</v>
      </c>
      <c r="H30" s="37">
        <v>7</v>
      </c>
      <c r="I30" s="37">
        <v>9</v>
      </c>
      <c r="J30" s="37">
        <v>15</v>
      </c>
      <c r="K30" s="37">
        <v>8</v>
      </c>
      <c r="L30" s="34">
        <f t="shared" si="0"/>
        <v>76</v>
      </c>
    </row>
    <row r="31" spans="1:13" s="35" customFormat="1" ht="12.75" customHeight="1">
      <c r="A31" s="24" t="s">
        <v>62</v>
      </c>
      <c r="B31" s="24" t="s">
        <v>63</v>
      </c>
      <c r="C31" s="24" t="s">
        <v>64</v>
      </c>
      <c r="D31" s="25">
        <v>4195000</v>
      </c>
      <c r="E31" s="25">
        <v>1250000</v>
      </c>
      <c r="F31" s="37">
        <v>25</v>
      </c>
      <c r="G31" s="37">
        <v>13</v>
      </c>
      <c r="H31" s="37">
        <v>8</v>
      </c>
      <c r="I31" s="37">
        <v>9</v>
      </c>
      <c r="J31" s="37">
        <v>15</v>
      </c>
      <c r="K31" s="37">
        <v>8</v>
      </c>
      <c r="L31" s="34">
        <f t="shared" si="0"/>
        <v>78</v>
      </c>
    </row>
    <row r="32" spans="1:13" s="35" customFormat="1" ht="12.75" customHeight="1">
      <c r="A32" s="24" t="s">
        <v>89</v>
      </c>
      <c r="B32" s="24" t="s">
        <v>90</v>
      </c>
      <c r="C32" s="24" t="s">
        <v>91</v>
      </c>
      <c r="D32" s="25">
        <v>3497070</v>
      </c>
      <c r="E32" s="25">
        <v>1100000</v>
      </c>
      <c r="F32" s="37">
        <v>20</v>
      </c>
      <c r="G32" s="37">
        <v>14</v>
      </c>
      <c r="H32" s="37">
        <v>9</v>
      </c>
      <c r="I32" s="37">
        <v>7</v>
      </c>
      <c r="J32" s="37">
        <v>14</v>
      </c>
      <c r="K32" s="37">
        <v>8</v>
      </c>
      <c r="L32" s="34">
        <f t="shared" si="0"/>
        <v>72</v>
      </c>
    </row>
    <row r="33" spans="1:12" s="35" customFormat="1" ht="12.75" customHeight="1">
      <c r="A33" s="24" t="s">
        <v>65</v>
      </c>
      <c r="B33" s="24" t="s">
        <v>66</v>
      </c>
      <c r="C33" s="24" t="s">
        <v>67</v>
      </c>
      <c r="D33" s="25">
        <v>5560000</v>
      </c>
      <c r="E33" s="25">
        <v>1900000</v>
      </c>
      <c r="F33" s="37">
        <v>25</v>
      </c>
      <c r="G33" s="37">
        <v>16</v>
      </c>
      <c r="H33" s="37">
        <v>8</v>
      </c>
      <c r="I33" s="37">
        <v>7</v>
      </c>
      <c r="J33" s="37">
        <v>17</v>
      </c>
      <c r="K33" s="37">
        <v>7</v>
      </c>
      <c r="L33" s="34">
        <f t="shared" si="0"/>
        <v>80</v>
      </c>
    </row>
    <row r="34" spans="1:12" s="35" customFormat="1" ht="12.75" customHeight="1">
      <c r="A34" s="24" t="s">
        <v>102</v>
      </c>
      <c r="B34" s="24" t="s">
        <v>103</v>
      </c>
      <c r="C34" s="24" t="s">
        <v>104</v>
      </c>
      <c r="D34" s="25">
        <v>2841000</v>
      </c>
      <c r="E34" s="25">
        <v>1400000</v>
      </c>
      <c r="F34" s="37">
        <v>23</v>
      </c>
      <c r="G34" s="37">
        <v>13</v>
      </c>
      <c r="H34" s="37">
        <v>8</v>
      </c>
      <c r="I34" s="37">
        <v>7</v>
      </c>
      <c r="J34" s="37">
        <v>10</v>
      </c>
      <c r="K34" s="37">
        <v>6</v>
      </c>
      <c r="L34" s="34">
        <f t="shared" si="0"/>
        <v>67</v>
      </c>
    </row>
    <row r="35" spans="1:12" s="35" customFormat="1" ht="12.75" customHeight="1">
      <c r="A35" s="24" t="s">
        <v>111</v>
      </c>
      <c r="B35" s="24" t="s">
        <v>112</v>
      </c>
      <c r="C35" s="24" t="s">
        <v>113</v>
      </c>
      <c r="D35" s="25">
        <v>3684089</v>
      </c>
      <c r="E35" s="25">
        <v>2750000</v>
      </c>
      <c r="F35" s="37">
        <v>18</v>
      </c>
      <c r="G35" s="37">
        <v>13</v>
      </c>
      <c r="H35" s="37">
        <v>6</v>
      </c>
      <c r="I35" s="37">
        <v>5</v>
      </c>
      <c r="J35" s="37">
        <v>11</v>
      </c>
      <c r="K35" s="37">
        <v>5</v>
      </c>
      <c r="L35" s="34">
        <f t="shared" si="0"/>
        <v>58</v>
      </c>
    </row>
    <row r="36" spans="1:12" s="35" customFormat="1" ht="12.75" customHeight="1">
      <c r="A36" s="24" t="s">
        <v>71</v>
      </c>
      <c r="B36" s="24" t="s">
        <v>72</v>
      </c>
      <c r="C36" s="24" t="s">
        <v>73</v>
      </c>
      <c r="D36" s="25">
        <v>2509071</v>
      </c>
      <c r="E36" s="25">
        <v>900000</v>
      </c>
      <c r="F36" s="37">
        <v>23</v>
      </c>
      <c r="G36" s="37">
        <v>13</v>
      </c>
      <c r="H36" s="37">
        <v>9</v>
      </c>
      <c r="I36" s="37">
        <v>7</v>
      </c>
      <c r="J36" s="37">
        <v>17</v>
      </c>
      <c r="K36" s="37">
        <v>7</v>
      </c>
      <c r="L36" s="34">
        <f t="shared" si="0"/>
        <v>76</v>
      </c>
    </row>
    <row r="37" spans="1:12" s="35" customFormat="1" ht="12.75" customHeight="1">
      <c r="A37" s="24" t="s">
        <v>86</v>
      </c>
      <c r="B37" s="24" t="s">
        <v>87</v>
      </c>
      <c r="C37" s="24" t="s">
        <v>88</v>
      </c>
      <c r="D37" s="25">
        <v>4275000</v>
      </c>
      <c r="E37" s="25">
        <v>1500000</v>
      </c>
      <c r="F37" s="37">
        <v>21</v>
      </c>
      <c r="G37" s="37">
        <v>15</v>
      </c>
      <c r="H37" s="37">
        <v>8</v>
      </c>
      <c r="I37" s="37">
        <v>7</v>
      </c>
      <c r="J37" s="37">
        <v>13</v>
      </c>
      <c r="K37" s="37">
        <v>7</v>
      </c>
      <c r="L37" s="34">
        <f t="shared" si="0"/>
        <v>71</v>
      </c>
    </row>
    <row r="38" spans="1:12" s="35" customFormat="1" ht="12.75" customHeight="1">
      <c r="A38" s="24" t="s">
        <v>83</v>
      </c>
      <c r="B38" s="24" t="s">
        <v>84</v>
      </c>
      <c r="C38" s="24" t="s">
        <v>85</v>
      </c>
      <c r="D38" s="25">
        <v>5410000</v>
      </c>
      <c r="E38" s="25">
        <v>1750000</v>
      </c>
      <c r="F38" s="37">
        <v>22</v>
      </c>
      <c r="G38" s="37">
        <v>14</v>
      </c>
      <c r="H38" s="37">
        <v>8</v>
      </c>
      <c r="I38" s="37">
        <v>8</v>
      </c>
      <c r="J38" s="37">
        <v>13</v>
      </c>
      <c r="K38" s="37">
        <v>6</v>
      </c>
      <c r="L38" s="34">
        <f t="shared" si="0"/>
        <v>71</v>
      </c>
    </row>
    <row r="39" spans="1:12" s="35" customFormat="1" ht="12.75" customHeight="1">
      <c r="A39" s="24" t="s">
        <v>56</v>
      </c>
      <c r="B39" s="24" t="s">
        <v>57</v>
      </c>
      <c r="C39" s="24" t="s">
        <v>58</v>
      </c>
      <c r="D39" s="25">
        <v>4362000</v>
      </c>
      <c r="E39" s="25">
        <v>2000000</v>
      </c>
      <c r="F39" s="37">
        <v>24</v>
      </c>
      <c r="G39" s="37">
        <v>15</v>
      </c>
      <c r="H39" s="37">
        <v>8</v>
      </c>
      <c r="I39" s="37">
        <v>8</v>
      </c>
      <c r="J39" s="37">
        <v>16</v>
      </c>
      <c r="K39" s="37">
        <v>9</v>
      </c>
      <c r="L39" s="34">
        <f t="shared" si="0"/>
        <v>80</v>
      </c>
    </row>
    <row r="40" spans="1:12" s="35" customFormat="1" ht="12.75" customHeight="1">
      <c r="A40" s="24" t="s">
        <v>105</v>
      </c>
      <c r="B40" s="24" t="s">
        <v>106</v>
      </c>
      <c r="C40" s="24" t="s">
        <v>107</v>
      </c>
      <c r="D40" s="25">
        <v>4815770</v>
      </c>
      <c r="E40" s="25">
        <v>1500000</v>
      </c>
      <c r="F40" s="37">
        <v>17</v>
      </c>
      <c r="G40" s="37">
        <v>14</v>
      </c>
      <c r="H40" s="37">
        <v>7</v>
      </c>
      <c r="I40" s="37">
        <v>8</v>
      </c>
      <c r="J40" s="37">
        <v>13</v>
      </c>
      <c r="K40" s="37">
        <v>4</v>
      </c>
      <c r="L40" s="34">
        <f t="shared" si="0"/>
        <v>63</v>
      </c>
    </row>
    <row r="41" spans="1:12" s="35" customFormat="1" ht="12.75" customHeight="1">
      <c r="A41" s="24" t="s">
        <v>92</v>
      </c>
      <c r="B41" s="24" t="s">
        <v>93</v>
      </c>
      <c r="C41" s="24" t="s">
        <v>94</v>
      </c>
      <c r="D41" s="36">
        <v>4800000</v>
      </c>
      <c r="E41" s="25">
        <v>1200000</v>
      </c>
      <c r="F41" s="37">
        <v>22</v>
      </c>
      <c r="G41" s="37">
        <v>15</v>
      </c>
      <c r="H41" s="37">
        <v>7</v>
      </c>
      <c r="I41" s="37">
        <v>7</v>
      </c>
      <c r="J41" s="37">
        <v>13</v>
      </c>
      <c r="K41" s="37">
        <v>6</v>
      </c>
      <c r="L41" s="34">
        <f t="shared" si="0"/>
        <v>70</v>
      </c>
    </row>
    <row r="42" spans="1:12" s="35" customFormat="1" ht="12.75" customHeight="1">
      <c r="A42" s="24" t="s">
        <v>95</v>
      </c>
      <c r="B42" s="24" t="s">
        <v>96</v>
      </c>
      <c r="C42" s="24" t="s">
        <v>97</v>
      </c>
      <c r="D42" s="25">
        <v>5200000</v>
      </c>
      <c r="E42" s="25">
        <v>1200000</v>
      </c>
      <c r="F42" s="37">
        <v>20</v>
      </c>
      <c r="G42" s="37">
        <v>15</v>
      </c>
      <c r="H42" s="37">
        <v>7</v>
      </c>
      <c r="I42" s="37">
        <v>7</v>
      </c>
      <c r="J42" s="37">
        <v>15</v>
      </c>
      <c r="K42" s="37">
        <v>7</v>
      </c>
      <c r="L42" s="34">
        <f>SUM(F42:K42)</f>
        <v>71</v>
      </c>
    </row>
    <row r="43" spans="1:12" s="35" customFormat="1" ht="12.75" customHeight="1">
      <c r="A43" s="24" t="s">
        <v>74</v>
      </c>
      <c r="B43" s="24" t="s">
        <v>75</v>
      </c>
      <c r="C43" s="24" t="s">
        <v>76</v>
      </c>
      <c r="D43" s="25">
        <v>5600000</v>
      </c>
      <c r="E43" s="25">
        <v>2000000</v>
      </c>
      <c r="F43" s="37">
        <v>21</v>
      </c>
      <c r="G43" s="37">
        <v>14</v>
      </c>
      <c r="H43" s="37">
        <v>8</v>
      </c>
      <c r="I43" s="37">
        <v>8</v>
      </c>
      <c r="J43" s="37">
        <v>14</v>
      </c>
      <c r="K43" s="37">
        <v>7</v>
      </c>
      <c r="L43" s="34">
        <f t="shared" ref="L43" si="1">SUM(F43:K43)</f>
        <v>72</v>
      </c>
    </row>
    <row r="44" spans="1:12">
      <c r="A44" s="4"/>
      <c r="B44" s="4"/>
      <c r="C44" s="4"/>
      <c r="D44" s="5">
        <f>SUM(D23:D43)</f>
        <v>117541110</v>
      </c>
      <c r="E44" s="5">
        <f>SUM(E23:E43)</f>
        <v>34920000</v>
      </c>
      <c r="F44" s="4"/>
      <c r="G44" s="4"/>
      <c r="H44" s="4"/>
      <c r="I44" s="4"/>
      <c r="J44" s="4"/>
      <c r="K44" s="4"/>
      <c r="L44" s="4"/>
    </row>
    <row r="45" spans="1:12" ht="12.6">
      <c r="A45" s="4"/>
      <c r="B45" s="4"/>
      <c r="C45" s="4"/>
      <c r="D45" s="4"/>
      <c r="E45" s="6"/>
      <c r="F45" s="4"/>
      <c r="G45" s="4"/>
      <c r="H45" s="4"/>
      <c r="I45" s="4"/>
      <c r="J45" s="4"/>
      <c r="K45" s="4"/>
      <c r="L45" s="4"/>
    </row>
  </sheetData>
  <mergeCells count="20">
    <mergeCell ref="D12:M12"/>
    <mergeCell ref="A19:A22"/>
    <mergeCell ref="B19:B22"/>
    <mergeCell ref="C19:C22"/>
    <mergeCell ref="D19:D22"/>
    <mergeCell ref="E19:E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19:K19"/>
    <mergeCell ref="F20:G20"/>
    <mergeCell ref="H20:K20"/>
    <mergeCell ref="D17:M17"/>
  </mergeCells>
  <dataValidations count="5">
    <dataValidation type="decimal" operator="lessThanOrEqual" allowBlank="1" showInputMessage="1" showErrorMessage="1" error="max. 15" sqref="H44:H1048576 H17:H20 H1:H13 G23" xr:uid="{60E7CB67-8352-194E-BCF5-D78485042965}">
      <formula1>10</formula1>
    </dataValidation>
    <dataValidation type="decimal" operator="lessThanOrEqual" allowBlank="1" showInputMessage="1" showErrorMessage="1" error="max. 10" sqref="J17:K20 J1:K13 J23:K23 J44:K1048576" xr:uid="{3AE09115-ADD6-8E45-A50C-9644B0ECA5A2}">
      <formula1>10</formula1>
    </dataValidation>
    <dataValidation type="decimal" operator="lessThanOrEqual" allowBlank="1" showInputMessage="1" showErrorMessage="1" error="max. 40" sqref="F1:F13 F17:F20 G24:K43 F23:F1048576" xr:uid="{12A6E912-278E-AA4D-8F4E-315FA33CAF0D}">
      <formula1>30</formula1>
    </dataValidation>
    <dataValidation type="decimal" operator="lessThanOrEqual" allowBlank="1" showInputMessage="1" showErrorMessage="1" error="max. 15" sqref="G1:G13 G44:G1048576 G17:G20 H23" xr:uid="{69F6B696-DCDE-B64D-AEE3-90B89C8505F7}">
      <formula1>20</formula1>
    </dataValidation>
    <dataValidation type="decimal" operator="lessThanOrEqual" allowBlank="1" showInputMessage="1" showErrorMessage="1" error="max. 5" sqref="I1:I13 I17:I20 I23 I44:I1048576" xr:uid="{3A56BD04-F202-D542-A9AF-984912B6D139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C0CD-DED6-8147-8CE0-975D271374C0}">
  <sheetPr>
    <pageSetUpPr fitToPage="1"/>
  </sheetPr>
  <dimension ref="A1:M45"/>
  <sheetViews>
    <sheetView zoomScale="90" zoomScaleNormal="9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118</v>
      </c>
      <c r="D2" s="3" t="s">
        <v>2</v>
      </c>
    </row>
    <row r="3" spans="1:13" ht="15" customHeight="1">
      <c r="A3" s="8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>
      <c r="A5" s="8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>
      <c r="A6" s="8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>
      <c r="A7" s="52" t="s">
        <v>11</v>
      </c>
      <c r="B7" s="52"/>
      <c r="C7" s="52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5.6" customHeight="1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48.95" customHeight="1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50.1" customHeight="1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7.95" customHeight="1">
      <c r="D14" s="44" t="s">
        <v>19</v>
      </c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39" customHeight="1">
      <c r="D15" s="44" t="s">
        <v>20</v>
      </c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28.5" customHeight="1">
      <c r="D16" s="44" t="s">
        <v>21</v>
      </c>
      <c r="E16" s="48"/>
      <c r="F16" s="48"/>
      <c r="G16" s="48"/>
      <c r="H16" s="48"/>
      <c r="I16" s="48"/>
      <c r="J16" s="48"/>
      <c r="K16" s="48"/>
      <c r="L16" s="48"/>
      <c r="M16" s="48"/>
    </row>
    <row r="17" spans="1:13" ht="15" customHeight="1">
      <c r="D17" s="44" t="s">
        <v>22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" customHeight="1">
      <c r="A19" s="39" t="s">
        <v>23</v>
      </c>
      <c r="B19" s="39" t="s">
        <v>24</v>
      </c>
      <c r="C19" s="39" t="s">
        <v>25</v>
      </c>
      <c r="D19" s="39" t="s">
        <v>26</v>
      </c>
      <c r="E19" s="46" t="s">
        <v>27</v>
      </c>
      <c r="F19" s="47" t="s">
        <v>28</v>
      </c>
      <c r="G19" s="47"/>
      <c r="H19" s="47"/>
      <c r="I19" s="47"/>
      <c r="J19" s="47"/>
      <c r="K19" s="47"/>
      <c r="L19" s="40" t="s">
        <v>29</v>
      </c>
    </row>
    <row r="20" spans="1:13" ht="14.45" customHeight="1">
      <c r="A20" s="39"/>
      <c r="B20" s="39"/>
      <c r="C20" s="39"/>
      <c r="D20" s="39"/>
      <c r="E20" s="46"/>
      <c r="F20" s="49" t="s">
        <v>40</v>
      </c>
      <c r="G20" s="49"/>
      <c r="H20" s="49" t="s">
        <v>41</v>
      </c>
      <c r="I20" s="49"/>
      <c r="J20" s="49"/>
      <c r="K20" s="49"/>
      <c r="L20" s="41"/>
    </row>
    <row r="21" spans="1:13" ht="78" customHeight="1">
      <c r="A21" s="39"/>
      <c r="B21" s="39"/>
      <c r="C21" s="39"/>
      <c r="D21" s="39"/>
      <c r="E21" s="46"/>
      <c r="F21" s="7" t="s">
        <v>42</v>
      </c>
      <c r="G21" s="7" t="s">
        <v>43</v>
      </c>
      <c r="H21" s="7" t="s">
        <v>44</v>
      </c>
      <c r="I21" s="7" t="s">
        <v>45</v>
      </c>
      <c r="J21" s="16" t="s">
        <v>46</v>
      </c>
      <c r="K21" s="7" t="s">
        <v>47</v>
      </c>
      <c r="L21" s="41"/>
    </row>
    <row r="22" spans="1:13" ht="30.95" customHeight="1">
      <c r="A22" s="39"/>
      <c r="B22" s="39"/>
      <c r="C22" s="39"/>
      <c r="D22" s="39"/>
      <c r="E22" s="46"/>
      <c r="F22" s="16" t="s">
        <v>48</v>
      </c>
      <c r="G22" s="16" t="s">
        <v>49</v>
      </c>
      <c r="H22" s="16" t="s">
        <v>50</v>
      </c>
      <c r="I22" s="16" t="s">
        <v>50</v>
      </c>
      <c r="J22" s="16" t="s">
        <v>49</v>
      </c>
      <c r="K22" s="16" t="s">
        <v>50</v>
      </c>
      <c r="L22" s="42"/>
    </row>
    <row r="23" spans="1:13" s="35" customFormat="1" ht="12.75" customHeight="1">
      <c r="A23" s="24" t="s">
        <v>98</v>
      </c>
      <c r="B23" s="24" t="s">
        <v>99</v>
      </c>
      <c r="C23" s="24" t="s">
        <v>100</v>
      </c>
      <c r="D23" s="25">
        <v>2101400</v>
      </c>
      <c r="E23" s="25">
        <v>600000</v>
      </c>
      <c r="F23" s="38">
        <v>20</v>
      </c>
      <c r="G23" s="38">
        <v>12</v>
      </c>
      <c r="H23" s="38">
        <v>8</v>
      </c>
      <c r="I23" s="38">
        <v>9</v>
      </c>
      <c r="J23" s="38">
        <v>14</v>
      </c>
      <c r="K23" s="38">
        <v>7</v>
      </c>
      <c r="L23" s="34">
        <f>SUM(F23:K23)</f>
        <v>70</v>
      </c>
    </row>
    <row r="24" spans="1:13" s="35" customFormat="1" ht="12.75" customHeight="1">
      <c r="A24" s="24" t="s">
        <v>51</v>
      </c>
      <c r="B24" s="24" t="s">
        <v>52</v>
      </c>
      <c r="C24" s="24" t="s">
        <v>53</v>
      </c>
      <c r="D24" s="25">
        <v>11765000</v>
      </c>
      <c r="E24" s="25">
        <v>3000000</v>
      </c>
      <c r="F24" s="38">
        <v>25</v>
      </c>
      <c r="G24" s="38">
        <v>18</v>
      </c>
      <c r="H24" s="38">
        <v>10</v>
      </c>
      <c r="I24" s="38">
        <v>8</v>
      </c>
      <c r="J24" s="38">
        <v>16</v>
      </c>
      <c r="K24" s="38">
        <v>8</v>
      </c>
      <c r="L24" s="34">
        <f t="shared" ref="L24:L41" si="0">SUM(F24:K24)</f>
        <v>85</v>
      </c>
    </row>
    <row r="25" spans="1:13" s="35" customFormat="1" ht="12.75" customHeight="1">
      <c r="A25" s="24" t="s">
        <v>108</v>
      </c>
      <c r="B25" s="24" t="s">
        <v>109</v>
      </c>
      <c r="C25" s="24" t="s">
        <v>110</v>
      </c>
      <c r="D25" s="25">
        <v>2692340</v>
      </c>
      <c r="E25" s="25">
        <v>700000</v>
      </c>
      <c r="F25" s="38">
        <v>17</v>
      </c>
      <c r="G25" s="38">
        <v>14</v>
      </c>
      <c r="H25" s="38">
        <v>6</v>
      </c>
      <c r="I25" s="38">
        <v>7</v>
      </c>
      <c r="J25" s="38">
        <v>13</v>
      </c>
      <c r="K25" s="38">
        <v>5</v>
      </c>
      <c r="L25" s="34">
        <f t="shared" si="0"/>
        <v>62</v>
      </c>
    </row>
    <row r="26" spans="1:13" s="35" customFormat="1" ht="12.75" customHeight="1">
      <c r="A26" s="24" t="s">
        <v>59</v>
      </c>
      <c r="B26" s="24" t="s">
        <v>60</v>
      </c>
      <c r="C26" s="24" t="s">
        <v>61</v>
      </c>
      <c r="D26" s="25">
        <v>6970000</v>
      </c>
      <c r="E26" s="25">
        <v>2470000</v>
      </c>
      <c r="F26" s="38">
        <v>25</v>
      </c>
      <c r="G26" s="38">
        <v>15</v>
      </c>
      <c r="H26" s="38">
        <v>8</v>
      </c>
      <c r="I26" s="38">
        <v>8</v>
      </c>
      <c r="J26" s="38">
        <v>14</v>
      </c>
      <c r="K26" s="38">
        <v>8</v>
      </c>
      <c r="L26" s="34">
        <f t="shared" si="0"/>
        <v>78</v>
      </c>
    </row>
    <row r="27" spans="1:13" s="35" customFormat="1" ht="12.75" customHeight="1">
      <c r="A27" s="24" t="s">
        <v>80</v>
      </c>
      <c r="B27" s="24" t="s">
        <v>81</v>
      </c>
      <c r="C27" s="24" t="s">
        <v>82</v>
      </c>
      <c r="D27" s="25">
        <v>19545870</v>
      </c>
      <c r="E27" s="25">
        <v>4000000</v>
      </c>
      <c r="F27" s="38">
        <v>20</v>
      </c>
      <c r="G27" s="38">
        <v>17</v>
      </c>
      <c r="H27" s="38">
        <v>9</v>
      </c>
      <c r="I27" s="38">
        <v>8</v>
      </c>
      <c r="J27" s="38">
        <v>13</v>
      </c>
      <c r="K27" s="38">
        <v>7</v>
      </c>
      <c r="L27" s="34">
        <f t="shared" si="0"/>
        <v>74</v>
      </c>
    </row>
    <row r="28" spans="1:13" s="35" customFormat="1" ht="12.75" customHeight="1">
      <c r="A28" s="24" t="s">
        <v>77</v>
      </c>
      <c r="B28" s="24" t="s">
        <v>78</v>
      </c>
      <c r="C28" s="24" t="s">
        <v>79</v>
      </c>
      <c r="D28" s="25">
        <v>3915200</v>
      </c>
      <c r="E28" s="25">
        <v>1100000</v>
      </c>
      <c r="F28" s="38">
        <v>22</v>
      </c>
      <c r="G28" s="38">
        <v>15</v>
      </c>
      <c r="H28" s="38">
        <v>8</v>
      </c>
      <c r="I28" s="38">
        <v>7</v>
      </c>
      <c r="J28" s="38">
        <v>14</v>
      </c>
      <c r="K28" s="38">
        <v>7</v>
      </c>
      <c r="L28" s="34">
        <f t="shared" si="0"/>
        <v>73</v>
      </c>
    </row>
    <row r="29" spans="1:13" s="35" customFormat="1" ht="12.75" customHeight="1">
      <c r="A29" s="24" t="s">
        <v>114</v>
      </c>
      <c r="B29" s="24" t="s">
        <v>115</v>
      </c>
      <c r="C29" s="24" t="s">
        <v>116</v>
      </c>
      <c r="D29" s="25">
        <v>10781800</v>
      </c>
      <c r="E29" s="25">
        <v>2000000</v>
      </c>
      <c r="F29" s="38">
        <v>13</v>
      </c>
      <c r="G29" s="38">
        <v>14</v>
      </c>
      <c r="H29" s="38">
        <v>7</v>
      </c>
      <c r="I29" s="38">
        <v>7</v>
      </c>
      <c r="J29" s="38">
        <v>11</v>
      </c>
      <c r="K29" s="38">
        <v>6</v>
      </c>
      <c r="L29" s="34">
        <f t="shared" si="0"/>
        <v>58</v>
      </c>
    </row>
    <row r="30" spans="1:13" s="35" customFormat="1" ht="12.75" customHeight="1">
      <c r="A30" s="24" t="s">
        <v>68</v>
      </c>
      <c r="B30" s="24" t="s">
        <v>69</v>
      </c>
      <c r="C30" s="24" t="s">
        <v>70</v>
      </c>
      <c r="D30" s="25">
        <v>3020500</v>
      </c>
      <c r="E30" s="25">
        <v>600000</v>
      </c>
      <c r="F30" s="38">
        <v>23</v>
      </c>
      <c r="G30" s="38">
        <v>14</v>
      </c>
      <c r="H30" s="38">
        <v>7</v>
      </c>
      <c r="I30" s="38">
        <v>9</v>
      </c>
      <c r="J30" s="38">
        <v>15</v>
      </c>
      <c r="K30" s="38">
        <v>8</v>
      </c>
      <c r="L30" s="34">
        <f t="shared" si="0"/>
        <v>76</v>
      </c>
    </row>
    <row r="31" spans="1:13" s="35" customFormat="1" ht="12.75" customHeight="1">
      <c r="A31" s="24" t="s">
        <v>62</v>
      </c>
      <c r="B31" s="24" t="s">
        <v>63</v>
      </c>
      <c r="C31" s="24" t="s">
        <v>64</v>
      </c>
      <c r="D31" s="25">
        <v>4195000</v>
      </c>
      <c r="E31" s="25">
        <v>1250000</v>
      </c>
      <c r="F31" s="38">
        <v>24</v>
      </c>
      <c r="G31" s="38">
        <v>13</v>
      </c>
      <c r="H31" s="38">
        <v>8</v>
      </c>
      <c r="I31" s="38">
        <v>9</v>
      </c>
      <c r="J31" s="38">
        <v>15</v>
      </c>
      <c r="K31" s="38">
        <v>8</v>
      </c>
      <c r="L31" s="34">
        <f t="shared" si="0"/>
        <v>77</v>
      </c>
    </row>
    <row r="32" spans="1:13" s="35" customFormat="1" ht="12.75" customHeight="1">
      <c r="A32" s="24" t="s">
        <v>89</v>
      </c>
      <c r="B32" s="24" t="s">
        <v>90</v>
      </c>
      <c r="C32" s="24" t="s">
        <v>91</v>
      </c>
      <c r="D32" s="25">
        <v>3497070</v>
      </c>
      <c r="E32" s="25">
        <v>1100000</v>
      </c>
      <c r="F32" s="38">
        <v>20</v>
      </c>
      <c r="G32" s="38">
        <v>13</v>
      </c>
      <c r="H32" s="38">
        <v>9</v>
      </c>
      <c r="I32" s="38">
        <v>7</v>
      </c>
      <c r="J32" s="38">
        <v>15</v>
      </c>
      <c r="K32" s="38">
        <v>8</v>
      </c>
      <c r="L32" s="34">
        <f t="shared" si="0"/>
        <v>72</v>
      </c>
    </row>
    <row r="33" spans="1:12" s="35" customFormat="1" ht="12.75" customHeight="1">
      <c r="A33" s="24" t="s">
        <v>65</v>
      </c>
      <c r="B33" s="24" t="s">
        <v>66</v>
      </c>
      <c r="C33" s="24" t="s">
        <v>67</v>
      </c>
      <c r="D33" s="25">
        <v>5560000</v>
      </c>
      <c r="E33" s="25">
        <v>1900000</v>
      </c>
      <c r="F33" s="38">
        <v>23</v>
      </c>
      <c r="G33" s="38">
        <v>16</v>
      </c>
      <c r="H33" s="38">
        <v>8</v>
      </c>
      <c r="I33" s="38">
        <v>7</v>
      </c>
      <c r="J33" s="38">
        <v>17</v>
      </c>
      <c r="K33" s="38">
        <v>8</v>
      </c>
      <c r="L33" s="34">
        <f t="shared" si="0"/>
        <v>79</v>
      </c>
    </row>
    <row r="34" spans="1:12" s="35" customFormat="1" ht="12.75" customHeight="1">
      <c r="A34" s="24" t="s">
        <v>102</v>
      </c>
      <c r="B34" s="24" t="s">
        <v>103</v>
      </c>
      <c r="C34" s="24" t="s">
        <v>104</v>
      </c>
      <c r="D34" s="25">
        <v>2841000</v>
      </c>
      <c r="E34" s="25">
        <v>1400000</v>
      </c>
      <c r="F34" s="38">
        <v>23</v>
      </c>
      <c r="G34" s="38">
        <v>12</v>
      </c>
      <c r="H34" s="38">
        <v>9</v>
      </c>
      <c r="I34" s="38">
        <v>9</v>
      </c>
      <c r="J34" s="38">
        <v>10</v>
      </c>
      <c r="K34" s="38">
        <v>6</v>
      </c>
      <c r="L34" s="34">
        <f t="shared" si="0"/>
        <v>69</v>
      </c>
    </row>
    <row r="35" spans="1:12" s="35" customFormat="1" ht="12.75" customHeight="1">
      <c r="A35" s="24" t="s">
        <v>111</v>
      </c>
      <c r="B35" s="24" t="s">
        <v>112</v>
      </c>
      <c r="C35" s="24" t="s">
        <v>113</v>
      </c>
      <c r="D35" s="25">
        <v>3684089</v>
      </c>
      <c r="E35" s="25">
        <v>2750000</v>
      </c>
      <c r="F35" s="38">
        <v>18</v>
      </c>
      <c r="G35" s="38">
        <v>13</v>
      </c>
      <c r="H35" s="38">
        <v>6</v>
      </c>
      <c r="I35" s="38">
        <v>6</v>
      </c>
      <c r="J35" s="38">
        <v>11</v>
      </c>
      <c r="K35" s="38">
        <v>6</v>
      </c>
      <c r="L35" s="34">
        <f t="shared" si="0"/>
        <v>60</v>
      </c>
    </row>
    <row r="36" spans="1:12" s="35" customFormat="1" ht="12.75" customHeight="1">
      <c r="A36" s="24" t="s">
        <v>71</v>
      </c>
      <c r="B36" s="24" t="s">
        <v>72</v>
      </c>
      <c r="C36" s="24" t="s">
        <v>73</v>
      </c>
      <c r="D36" s="25">
        <v>2509071</v>
      </c>
      <c r="E36" s="25">
        <v>900000</v>
      </c>
      <c r="F36" s="38">
        <v>23</v>
      </c>
      <c r="G36" s="38">
        <v>14</v>
      </c>
      <c r="H36" s="38">
        <v>9</v>
      </c>
      <c r="I36" s="38">
        <v>7</v>
      </c>
      <c r="J36" s="38">
        <v>17</v>
      </c>
      <c r="K36" s="38">
        <v>8</v>
      </c>
      <c r="L36" s="34">
        <f t="shared" si="0"/>
        <v>78</v>
      </c>
    </row>
    <row r="37" spans="1:12" s="35" customFormat="1" ht="12.75" customHeight="1">
      <c r="A37" s="24" t="s">
        <v>86</v>
      </c>
      <c r="B37" s="24" t="s">
        <v>87</v>
      </c>
      <c r="C37" s="24" t="s">
        <v>88</v>
      </c>
      <c r="D37" s="25">
        <v>4275000</v>
      </c>
      <c r="E37" s="25">
        <v>1500000</v>
      </c>
      <c r="F37" s="38">
        <v>21</v>
      </c>
      <c r="G37" s="38">
        <v>15</v>
      </c>
      <c r="H37" s="38">
        <v>8</v>
      </c>
      <c r="I37" s="38">
        <v>7</v>
      </c>
      <c r="J37" s="38">
        <v>14</v>
      </c>
      <c r="K37" s="38">
        <v>8</v>
      </c>
      <c r="L37" s="34">
        <f t="shared" si="0"/>
        <v>73</v>
      </c>
    </row>
    <row r="38" spans="1:12" s="35" customFormat="1" ht="12.75" customHeight="1">
      <c r="A38" s="24" t="s">
        <v>83</v>
      </c>
      <c r="B38" s="24" t="s">
        <v>84</v>
      </c>
      <c r="C38" s="24" t="s">
        <v>85</v>
      </c>
      <c r="D38" s="25">
        <v>5410000</v>
      </c>
      <c r="E38" s="25">
        <v>1750000</v>
      </c>
      <c r="F38" s="38">
        <v>22</v>
      </c>
      <c r="G38" s="38">
        <v>13</v>
      </c>
      <c r="H38" s="38">
        <v>8</v>
      </c>
      <c r="I38" s="38">
        <v>8</v>
      </c>
      <c r="J38" s="38">
        <v>13</v>
      </c>
      <c r="K38" s="38">
        <v>7</v>
      </c>
      <c r="L38" s="34">
        <f t="shared" si="0"/>
        <v>71</v>
      </c>
    </row>
    <row r="39" spans="1:12" s="35" customFormat="1" ht="12.75" customHeight="1">
      <c r="A39" s="24" t="s">
        <v>56</v>
      </c>
      <c r="B39" s="24" t="s">
        <v>57</v>
      </c>
      <c r="C39" s="24" t="s">
        <v>58</v>
      </c>
      <c r="D39" s="25">
        <v>4362000</v>
      </c>
      <c r="E39" s="25">
        <v>2000000</v>
      </c>
      <c r="F39" s="38">
        <v>23</v>
      </c>
      <c r="G39" s="38">
        <v>15</v>
      </c>
      <c r="H39" s="38">
        <v>8</v>
      </c>
      <c r="I39" s="38">
        <v>8</v>
      </c>
      <c r="J39" s="38">
        <v>16</v>
      </c>
      <c r="K39" s="38">
        <v>9</v>
      </c>
      <c r="L39" s="34">
        <f t="shared" si="0"/>
        <v>79</v>
      </c>
    </row>
    <row r="40" spans="1:12" s="35" customFormat="1" ht="12.75" customHeight="1">
      <c r="A40" s="24" t="s">
        <v>105</v>
      </c>
      <c r="B40" s="24" t="s">
        <v>106</v>
      </c>
      <c r="C40" s="24" t="s">
        <v>107</v>
      </c>
      <c r="D40" s="25">
        <v>4815770</v>
      </c>
      <c r="E40" s="25">
        <v>1500000</v>
      </c>
      <c r="F40" s="38">
        <v>17</v>
      </c>
      <c r="G40" s="38">
        <v>16</v>
      </c>
      <c r="H40" s="38">
        <v>7</v>
      </c>
      <c r="I40" s="38">
        <v>8</v>
      </c>
      <c r="J40" s="38">
        <v>13</v>
      </c>
      <c r="K40" s="38">
        <v>4</v>
      </c>
      <c r="L40" s="34">
        <f t="shared" si="0"/>
        <v>65</v>
      </c>
    </row>
    <row r="41" spans="1:12" s="35" customFormat="1" ht="12.75" customHeight="1">
      <c r="A41" s="24" t="s">
        <v>92</v>
      </c>
      <c r="B41" s="24" t="s">
        <v>93</v>
      </c>
      <c r="C41" s="24" t="s">
        <v>94</v>
      </c>
      <c r="D41" s="36">
        <v>4800000</v>
      </c>
      <c r="E41" s="25">
        <v>1200000</v>
      </c>
      <c r="F41" s="38">
        <v>21</v>
      </c>
      <c r="G41" s="38">
        <v>15</v>
      </c>
      <c r="H41" s="38">
        <v>7</v>
      </c>
      <c r="I41" s="38">
        <v>8</v>
      </c>
      <c r="J41" s="38">
        <v>13</v>
      </c>
      <c r="K41" s="38">
        <v>7</v>
      </c>
      <c r="L41" s="34">
        <f t="shared" si="0"/>
        <v>71</v>
      </c>
    </row>
    <row r="42" spans="1:12" s="35" customFormat="1" ht="12.75" customHeight="1">
      <c r="A42" s="24" t="s">
        <v>95</v>
      </c>
      <c r="B42" s="24" t="s">
        <v>96</v>
      </c>
      <c r="C42" s="24" t="s">
        <v>97</v>
      </c>
      <c r="D42" s="25">
        <v>5200000</v>
      </c>
      <c r="E42" s="25">
        <v>1200000</v>
      </c>
      <c r="F42" s="38">
        <v>20</v>
      </c>
      <c r="G42" s="38">
        <v>14</v>
      </c>
      <c r="H42" s="38">
        <v>7</v>
      </c>
      <c r="I42" s="38">
        <v>6</v>
      </c>
      <c r="J42" s="38">
        <v>15</v>
      </c>
      <c r="K42" s="38">
        <v>8</v>
      </c>
      <c r="L42" s="34">
        <f>SUM(F42:K42)</f>
        <v>70</v>
      </c>
    </row>
    <row r="43" spans="1:12" s="35" customFormat="1" ht="12.75" customHeight="1">
      <c r="A43" s="24" t="s">
        <v>74</v>
      </c>
      <c r="B43" s="24" t="s">
        <v>75</v>
      </c>
      <c r="C43" s="24" t="s">
        <v>76</v>
      </c>
      <c r="D43" s="25">
        <v>5600000</v>
      </c>
      <c r="E43" s="25">
        <v>2000000</v>
      </c>
      <c r="F43" s="38">
        <v>22</v>
      </c>
      <c r="G43" s="38">
        <v>14</v>
      </c>
      <c r="H43" s="38">
        <v>8</v>
      </c>
      <c r="I43" s="38">
        <v>8</v>
      </c>
      <c r="J43" s="38">
        <v>14</v>
      </c>
      <c r="K43" s="38">
        <v>7</v>
      </c>
      <c r="L43" s="34">
        <f t="shared" ref="L43" si="1">SUM(F43:K43)</f>
        <v>73</v>
      </c>
    </row>
    <row r="44" spans="1:12">
      <c r="A44" s="4"/>
      <c r="B44" s="4"/>
      <c r="C44" s="4"/>
      <c r="D44" s="5">
        <f>SUM(D23:D43)</f>
        <v>117541110</v>
      </c>
      <c r="E44" s="5">
        <f>SUM(E23:E43)</f>
        <v>34920000</v>
      </c>
      <c r="F44" s="4"/>
      <c r="G44" s="4"/>
      <c r="H44" s="4"/>
      <c r="I44" s="4"/>
      <c r="J44" s="4"/>
      <c r="K44" s="4"/>
      <c r="L44" s="4"/>
    </row>
    <row r="45" spans="1:12" ht="12.6">
      <c r="A45" s="4"/>
      <c r="B45" s="4"/>
      <c r="C45" s="4"/>
      <c r="D45" s="4"/>
      <c r="E45" s="6"/>
      <c r="F45" s="4"/>
      <c r="G45" s="4"/>
      <c r="H45" s="4"/>
      <c r="I45" s="4"/>
      <c r="J45" s="4"/>
      <c r="K45" s="4"/>
      <c r="L45" s="4"/>
    </row>
  </sheetData>
  <mergeCells count="20">
    <mergeCell ref="D12:M12"/>
    <mergeCell ref="A19:A22"/>
    <mergeCell ref="B19:B22"/>
    <mergeCell ref="C19:C22"/>
    <mergeCell ref="D19:D22"/>
    <mergeCell ref="E19:E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19:K19"/>
    <mergeCell ref="F20:G20"/>
    <mergeCell ref="H20:K20"/>
    <mergeCell ref="D17:M17"/>
  </mergeCells>
  <dataValidations count="5">
    <dataValidation type="decimal" operator="lessThanOrEqual" allowBlank="1" showInputMessage="1" showErrorMessage="1" error="max. 5" sqref="I1:I13 I17:I20 I23 I44:I1048576" xr:uid="{524C388D-32D7-8443-8AAF-1A79F755AF94}">
      <formula1>20</formula1>
    </dataValidation>
    <dataValidation type="decimal" operator="lessThanOrEqual" allowBlank="1" showInputMessage="1" showErrorMessage="1" error="max. 15" sqref="G1:G13 G44:G1048576 G17:G20 H23" xr:uid="{D5B5E2B8-D37C-A243-834F-FA3D065F976F}">
      <formula1>20</formula1>
    </dataValidation>
    <dataValidation type="decimal" operator="lessThanOrEqual" allowBlank="1" showInputMessage="1" showErrorMessage="1" error="max. 40" sqref="F1:F13 F17:F20 G24:K43 F23:F1048576" xr:uid="{A13B499A-F752-FD48-B7B9-23920D3A6207}">
      <formula1>30</formula1>
    </dataValidation>
    <dataValidation type="decimal" operator="lessThanOrEqual" allowBlank="1" showInputMessage="1" showErrorMessage="1" error="max. 10" sqref="J17:K20 J1:K13 J23:K23 J44:K1048576" xr:uid="{93F2F9F5-7941-004C-B2A2-2DE11617E43C}">
      <formula1>10</formula1>
    </dataValidation>
    <dataValidation type="decimal" operator="lessThanOrEqual" allowBlank="1" showInputMessage="1" showErrorMessage="1" error="max. 15" sqref="H44:H1048576 H17:H20 H1:H13 G23" xr:uid="{B141182C-7826-9A4A-8451-F873AC6794B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3CC5-245D-1248-A3A8-F54C860CD21A}">
  <sheetPr>
    <pageSetUpPr fitToPage="1"/>
  </sheetPr>
  <dimension ref="A1:M45"/>
  <sheetViews>
    <sheetView zoomScale="90" zoomScaleNormal="90" workbookViewId="0"/>
  </sheetViews>
  <sheetFormatPr defaultColWidth="9.140625" defaultRowHeight="12.75" customHeight="1"/>
  <cols>
    <col min="1" max="1" width="11.42578125" style="2" customWidth="1"/>
    <col min="2" max="2" width="30" style="2" bestFit="1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6384" width="9.140625" style="2"/>
  </cols>
  <sheetData>
    <row r="1" spans="1:13" ht="38.25" customHeight="1">
      <c r="A1" s="1" t="s">
        <v>0</v>
      </c>
    </row>
    <row r="2" spans="1:13" ht="15" customHeight="1">
      <c r="A2" s="8" t="s">
        <v>118</v>
      </c>
      <c r="D2" s="3" t="s">
        <v>2</v>
      </c>
    </row>
    <row r="3" spans="1:13" ht="15" customHeight="1">
      <c r="A3" s="8" t="s">
        <v>3</v>
      </c>
      <c r="D3" s="50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>
      <c r="A5" s="8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>
      <c r="A6" s="8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>
      <c r="A7" s="52" t="s">
        <v>11</v>
      </c>
      <c r="B7" s="52"/>
      <c r="C7" s="52"/>
      <c r="D7" s="13" t="s">
        <v>12</v>
      </c>
      <c r="E7" s="10"/>
      <c r="F7" s="10"/>
      <c r="G7" s="10"/>
      <c r="H7" s="10"/>
      <c r="I7" s="10"/>
      <c r="J7" s="10"/>
      <c r="K7" s="10"/>
      <c r="L7" s="10"/>
      <c r="M7" s="10"/>
    </row>
    <row r="8" spans="1:13" ht="15" customHeight="1">
      <c r="A8" s="3" t="s">
        <v>13</v>
      </c>
      <c r="B8" s="12"/>
      <c r="C8" s="12"/>
      <c r="D8" s="2" t="s">
        <v>14</v>
      </c>
    </row>
    <row r="9" spans="1:13" ht="15" customHeight="1">
      <c r="E9" s="11"/>
      <c r="F9" s="11"/>
      <c r="G9" s="11"/>
      <c r="H9" s="11"/>
      <c r="I9" s="11"/>
      <c r="J9" s="11"/>
      <c r="K9" s="11"/>
      <c r="L9" s="11"/>
      <c r="M9" s="11"/>
    </row>
    <row r="10" spans="1:13" ht="15" customHeight="1">
      <c r="D10" s="3" t="s">
        <v>15</v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1" customHeight="1">
      <c r="D11" s="2" t="s">
        <v>16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48.95" customHeight="1">
      <c r="D12" s="44" t="s">
        <v>17</v>
      </c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51.6" customHeight="1">
      <c r="D13" s="44" t="s">
        <v>18</v>
      </c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87.6" customHeight="1">
      <c r="D14" s="44" t="s">
        <v>19</v>
      </c>
      <c r="E14" s="48"/>
      <c r="F14" s="48"/>
      <c r="G14" s="48"/>
      <c r="H14" s="48"/>
      <c r="I14" s="48"/>
      <c r="J14" s="48"/>
      <c r="K14" s="48"/>
      <c r="L14" s="48"/>
      <c r="M14" s="48"/>
    </row>
    <row r="15" spans="1:13" ht="38.450000000000003" customHeight="1">
      <c r="D15" s="44" t="s">
        <v>20</v>
      </c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27" customHeight="1">
      <c r="D16" s="44" t="s">
        <v>21</v>
      </c>
      <c r="E16" s="48"/>
      <c r="F16" s="48"/>
      <c r="G16" s="48"/>
      <c r="H16" s="48"/>
      <c r="I16" s="48"/>
      <c r="J16" s="48"/>
      <c r="K16" s="48"/>
      <c r="L16" s="48"/>
      <c r="M16" s="48"/>
    </row>
    <row r="17" spans="1:13" ht="22.5" customHeight="1">
      <c r="D17" s="44" t="s">
        <v>22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5" customHeight="1"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" customHeight="1">
      <c r="A19" s="39" t="s">
        <v>23</v>
      </c>
      <c r="B19" s="39" t="s">
        <v>24</v>
      </c>
      <c r="C19" s="39" t="s">
        <v>25</v>
      </c>
      <c r="D19" s="39" t="s">
        <v>26</v>
      </c>
      <c r="E19" s="46" t="s">
        <v>27</v>
      </c>
      <c r="F19" s="47" t="s">
        <v>28</v>
      </c>
      <c r="G19" s="47"/>
      <c r="H19" s="47"/>
      <c r="I19" s="47"/>
      <c r="J19" s="47"/>
      <c r="K19" s="47"/>
      <c r="L19" s="40" t="s">
        <v>29</v>
      </c>
    </row>
    <row r="20" spans="1:13" ht="14.45" customHeight="1">
      <c r="A20" s="39"/>
      <c r="B20" s="39"/>
      <c r="C20" s="39"/>
      <c r="D20" s="39"/>
      <c r="E20" s="46"/>
      <c r="F20" s="49" t="s">
        <v>40</v>
      </c>
      <c r="G20" s="49"/>
      <c r="H20" s="49" t="s">
        <v>41</v>
      </c>
      <c r="I20" s="49"/>
      <c r="J20" s="49"/>
      <c r="K20" s="49"/>
      <c r="L20" s="41"/>
    </row>
    <row r="21" spans="1:13" ht="78" customHeight="1">
      <c r="A21" s="39"/>
      <c r="B21" s="39"/>
      <c r="C21" s="39"/>
      <c r="D21" s="39"/>
      <c r="E21" s="46"/>
      <c r="F21" s="7" t="s">
        <v>42</v>
      </c>
      <c r="G21" s="7" t="s">
        <v>43</v>
      </c>
      <c r="H21" s="7" t="s">
        <v>44</v>
      </c>
      <c r="I21" s="7" t="s">
        <v>45</v>
      </c>
      <c r="J21" s="16" t="s">
        <v>46</v>
      </c>
      <c r="K21" s="7" t="s">
        <v>47</v>
      </c>
      <c r="L21" s="41"/>
    </row>
    <row r="22" spans="1:13" ht="30.95" customHeight="1">
      <c r="A22" s="39"/>
      <c r="B22" s="39"/>
      <c r="C22" s="39"/>
      <c r="D22" s="39"/>
      <c r="E22" s="46"/>
      <c r="F22" s="16" t="s">
        <v>48</v>
      </c>
      <c r="G22" s="16" t="s">
        <v>49</v>
      </c>
      <c r="H22" s="16" t="s">
        <v>50</v>
      </c>
      <c r="I22" s="16" t="s">
        <v>50</v>
      </c>
      <c r="J22" s="16" t="s">
        <v>49</v>
      </c>
      <c r="K22" s="16" t="s">
        <v>50</v>
      </c>
      <c r="L22" s="42"/>
    </row>
    <row r="23" spans="1:13" s="35" customFormat="1" ht="12.75" customHeight="1">
      <c r="A23" s="24" t="s">
        <v>98</v>
      </c>
      <c r="B23" s="24" t="s">
        <v>99</v>
      </c>
      <c r="C23" s="24" t="s">
        <v>100</v>
      </c>
      <c r="D23" s="25">
        <v>2101400</v>
      </c>
      <c r="E23" s="25">
        <v>600000</v>
      </c>
      <c r="F23" s="37">
        <v>19</v>
      </c>
      <c r="G23" s="37">
        <v>12</v>
      </c>
      <c r="H23" s="37">
        <v>8</v>
      </c>
      <c r="I23" s="37">
        <v>9</v>
      </c>
      <c r="J23" s="37">
        <v>14</v>
      </c>
      <c r="K23" s="37">
        <v>7</v>
      </c>
      <c r="L23" s="34">
        <f>SUM(F23:K23)</f>
        <v>69</v>
      </c>
    </row>
    <row r="24" spans="1:13" s="35" customFormat="1" ht="12.75" customHeight="1">
      <c r="A24" s="24" t="s">
        <v>51</v>
      </c>
      <c r="B24" s="24" t="s">
        <v>52</v>
      </c>
      <c r="C24" s="24" t="s">
        <v>53</v>
      </c>
      <c r="D24" s="25">
        <v>11765000</v>
      </c>
      <c r="E24" s="25">
        <v>3000000</v>
      </c>
      <c r="F24" s="37">
        <v>26</v>
      </c>
      <c r="G24" s="37">
        <v>18</v>
      </c>
      <c r="H24" s="37">
        <v>10</v>
      </c>
      <c r="I24" s="37">
        <v>9</v>
      </c>
      <c r="J24" s="37">
        <v>17</v>
      </c>
      <c r="K24" s="37">
        <v>7</v>
      </c>
      <c r="L24" s="34">
        <f t="shared" ref="L24:L41" si="0">SUM(F24:K24)</f>
        <v>87</v>
      </c>
    </row>
    <row r="25" spans="1:13" s="35" customFormat="1" ht="12.75" customHeight="1">
      <c r="A25" s="24" t="s">
        <v>108</v>
      </c>
      <c r="B25" s="24" t="s">
        <v>109</v>
      </c>
      <c r="C25" s="24" t="s">
        <v>110</v>
      </c>
      <c r="D25" s="25">
        <v>2692340</v>
      </c>
      <c r="E25" s="25">
        <v>700000</v>
      </c>
      <c r="F25" s="37">
        <v>17</v>
      </c>
      <c r="G25" s="37">
        <v>13</v>
      </c>
      <c r="H25" s="37">
        <v>6</v>
      </c>
      <c r="I25" s="37">
        <v>6</v>
      </c>
      <c r="J25" s="37">
        <v>13</v>
      </c>
      <c r="K25" s="37">
        <v>5</v>
      </c>
      <c r="L25" s="34">
        <f t="shared" si="0"/>
        <v>60</v>
      </c>
    </row>
    <row r="26" spans="1:13" s="35" customFormat="1" ht="12.75" customHeight="1">
      <c r="A26" s="24" t="s">
        <v>59</v>
      </c>
      <c r="B26" s="24" t="s">
        <v>60</v>
      </c>
      <c r="C26" s="24" t="s">
        <v>61</v>
      </c>
      <c r="D26" s="25">
        <v>6970000</v>
      </c>
      <c r="E26" s="25">
        <v>2470000</v>
      </c>
      <c r="F26" s="37">
        <v>26</v>
      </c>
      <c r="G26" s="37">
        <v>16</v>
      </c>
      <c r="H26" s="37">
        <v>7</v>
      </c>
      <c r="I26" s="37">
        <v>7</v>
      </c>
      <c r="J26" s="37">
        <v>16</v>
      </c>
      <c r="K26" s="37">
        <v>9</v>
      </c>
      <c r="L26" s="34">
        <f t="shared" si="0"/>
        <v>81</v>
      </c>
    </row>
    <row r="27" spans="1:13" s="35" customFormat="1" ht="12.75" customHeight="1">
      <c r="A27" s="24" t="s">
        <v>80</v>
      </c>
      <c r="B27" s="24" t="s">
        <v>81</v>
      </c>
      <c r="C27" s="24" t="s">
        <v>82</v>
      </c>
      <c r="D27" s="25">
        <v>19545870</v>
      </c>
      <c r="E27" s="25">
        <v>4000000</v>
      </c>
      <c r="F27" s="37">
        <v>19</v>
      </c>
      <c r="G27" s="37">
        <v>17</v>
      </c>
      <c r="H27" s="37">
        <v>9</v>
      </c>
      <c r="I27" s="37">
        <v>8</v>
      </c>
      <c r="J27" s="37">
        <v>12</v>
      </c>
      <c r="K27" s="37">
        <v>7</v>
      </c>
      <c r="L27" s="34">
        <f t="shared" si="0"/>
        <v>72</v>
      </c>
    </row>
    <row r="28" spans="1:13" s="35" customFormat="1" ht="12.75" customHeight="1">
      <c r="A28" s="24" t="s">
        <v>77</v>
      </c>
      <c r="B28" s="24" t="s">
        <v>78</v>
      </c>
      <c r="C28" s="24" t="s">
        <v>79</v>
      </c>
      <c r="D28" s="25">
        <v>3915200</v>
      </c>
      <c r="E28" s="25">
        <v>1100000</v>
      </c>
      <c r="F28" s="37">
        <v>23</v>
      </c>
      <c r="G28" s="37">
        <v>16</v>
      </c>
      <c r="H28" s="37">
        <v>8</v>
      </c>
      <c r="I28" s="37">
        <v>6</v>
      </c>
      <c r="J28" s="37">
        <v>14</v>
      </c>
      <c r="K28" s="37">
        <v>6</v>
      </c>
      <c r="L28" s="34">
        <f t="shared" si="0"/>
        <v>73</v>
      </c>
    </row>
    <row r="29" spans="1:13" s="35" customFormat="1" ht="12.75" customHeight="1">
      <c r="A29" s="24" t="s">
        <v>114</v>
      </c>
      <c r="B29" s="24" t="s">
        <v>115</v>
      </c>
      <c r="C29" s="24" t="s">
        <v>116</v>
      </c>
      <c r="D29" s="25">
        <v>10781800</v>
      </c>
      <c r="E29" s="25">
        <v>2000000</v>
      </c>
      <c r="F29" s="37">
        <v>12</v>
      </c>
      <c r="G29" s="37">
        <v>13</v>
      </c>
      <c r="H29" s="37">
        <v>7</v>
      </c>
      <c r="I29" s="37">
        <v>7</v>
      </c>
      <c r="J29" s="37">
        <v>10</v>
      </c>
      <c r="K29" s="37">
        <v>6</v>
      </c>
      <c r="L29" s="34">
        <f t="shared" si="0"/>
        <v>55</v>
      </c>
    </row>
    <row r="30" spans="1:13" s="35" customFormat="1" ht="12.75" customHeight="1">
      <c r="A30" s="24" t="s">
        <v>68</v>
      </c>
      <c r="B30" s="24" t="s">
        <v>69</v>
      </c>
      <c r="C30" s="24" t="s">
        <v>70</v>
      </c>
      <c r="D30" s="25">
        <v>3020500</v>
      </c>
      <c r="E30" s="25">
        <v>600000</v>
      </c>
      <c r="F30" s="37">
        <v>23</v>
      </c>
      <c r="G30" s="37">
        <v>14</v>
      </c>
      <c r="H30" s="37">
        <v>7</v>
      </c>
      <c r="I30" s="37">
        <v>9</v>
      </c>
      <c r="J30" s="37">
        <v>15</v>
      </c>
      <c r="K30" s="37">
        <v>8</v>
      </c>
      <c r="L30" s="34">
        <f t="shared" si="0"/>
        <v>76</v>
      </c>
    </row>
    <row r="31" spans="1:13" s="35" customFormat="1" ht="12.75" customHeight="1">
      <c r="A31" s="24" t="s">
        <v>62</v>
      </c>
      <c r="B31" s="24" t="s">
        <v>63</v>
      </c>
      <c r="C31" s="24" t="s">
        <v>64</v>
      </c>
      <c r="D31" s="25">
        <v>4195000</v>
      </c>
      <c r="E31" s="25">
        <v>1250000</v>
      </c>
      <c r="F31" s="37">
        <v>25</v>
      </c>
      <c r="G31" s="37">
        <v>13</v>
      </c>
      <c r="H31" s="37">
        <v>8</v>
      </c>
      <c r="I31" s="37">
        <v>9</v>
      </c>
      <c r="J31" s="37">
        <v>15</v>
      </c>
      <c r="K31" s="37">
        <v>8</v>
      </c>
      <c r="L31" s="34">
        <f t="shared" si="0"/>
        <v>78</v>
      </c>
    </row>
    <row r="32" spans="1:13" s="35" customFormat="1" ht="12.75" customHeight="1">
      <c r="A32" s="24" t="s">
        <v>89</v>
      </c>
      <c r="B32" s="24" t="s">
        <v>90</v>
      </c>
      <c r="C32" s="24" t="s">
        <v>91</v>
      </c>
      <c r="D32" s="25">
        <v>3497070</v>
      </c>
      <c r="E32" s="25">
        <v>1100000</v>
      </c>
      <c r="F32" s="37">
        <v>18</v>
      </c>
      <c r="G32" s="37">
        <v>14</v>
      </c>
      <c r="H32" s="37">
        <v>9</v>
      </c>
      <c r="I32" s="37">
        <v>8</v>
      </c>
      <c r="J32" s="37">
        <v>15</v>
      </c>
      <c r="K32" s="37">
        <v>8</v>
      </c>
      <c r="L32" s="34">
        <f t="shared" si="0"/>
        <v>72</v>
      </c>
    </row>
    <row r="33" spans="1:12" s="35" customFormat="1" ht="12.75" customHeight="1">
      <c r="A33" s="24" t="s">
        <v>65</v>
      </c>
      <c r="B33" s="24" t="s">
        <v>66</v>
      </c>
      <c r="C33" s="24" t="s">
        <v>67</v>
      </c>
      <c r="D33" s="25">
        <v>5560000</v>
      </c>
      <c r="E33" s="25">
        <v>1900000</v>
      </c>
      <c r="F33" s="37">
        <v>23</v>
      </c>
      <c r="G33" s="37">
        <v>14</v>
      </c>
      <c r="H33" s="37">
        <v>8</v>
      </c>
      <c r="I33" s="37">
        <v>7</v>
      </c>
      <c r="J33" s="37">
        <v>16</v>
      </c>
      <c r="K33" s="37">
        <v>7</v>
      </c>
      <c r="L33" s="34">
        <f t="shared" si="0"/>
        <v>75</v>
      </c>
    </row>
    <row r="34" spans="1:12" s="35" customFormat="1" ht="12.75" customHeight="1">
      <c r="A34" s="24" t="s">
        <v>102</v>
      </c>
      <c r="B34" s="24" t="s">
        <v>103</v>
      </c>
      <c r="C34" s="24" t="s">
        <v>104</v>
      </c>
      <c r="D34" s="25">
        <v>2841000</v>
      </c>
      <c r="E34" s="25">
        <v>1400000</v>
      </c>
      <c r="F34" s="37">
        <v>22</v>
      </c>
      <c r="G34" s="37">
        <v>14</v>
      </c>
      <c r="H34" s="37">
        <v>8</v>
      </c>
      <c r="I34" s="37">
        <v>8</v>
      </c>
      <c r="J34" s="37">
        <v>11</v>
      </c>
      <c r="K34" s="37">
        <v>5</v>
      </c>
      <c r="L34" s="34">
        <f t="shared" si="0"/>
        <v>68</v>
      </c>
    </row>
    <row r="35" spans="1:12" s="35" customFormat="1" ht="12.75" customHeight="1">
      <c r="A35" s="24" t="s">
        <v>111</v>
      </c>
      <c r="B35" s="24" t="s">
        <v>112</v>
      </c>
      <c r="C35" s="24" t="s">
        <v>113</v>
      </c>
      <c r="D35" s="25">
        <v>3684089</v>
      </c>
      <c r="E35" s="25">
        <v>2750000</v>
      </c>
      <c r="F35" s="37">
        <v>19</v>
      </c>
      <c r="G35" s="37">
        <v>13</v>
      </c>
      <c r="H35" s="37">
        <v>6</v>
      </c>
      <c r="I35" s="37">
        <v>6</v>
      </c>
      <c r="J35" s="37">
        <v>11</v>
      </c>
      <c r="K35" s="37">
        <v>5</v>
      </c>
      <c r="L35" s="34">
        <f t="shared" si="0"/>
        <v>60</v>
      </c>
    </row>
    <row r="36" spans="1:12" s="35" customFormat="1" ht="12.75" customHeight="1">
      <c r="A36" s="24" t="s">
        <v>71</v>
      </c>
      <c r="B36" s="24" t="s">
        <v>72</v>
      </c>
      <c r="C36" s="24" t="s">
        <v>73</v>
      </c>
      <c r="D36" s="25">
        <v>2509071</v>
      </c>
      <c r="E36" s="25">
        <v>900000</v>
      </c>
      <c r="F36" s="37">
        <v>18</v>
      </c>
      <c r="G36" s="37">
        <v>14</v>
      </c>
      <c r="H36" s="37">
        <v>8</v>
      </c>
      <c r="I36" s="37">
        <v>5</v>
      </c>
      <c r="J36" s="37">
        <v>11</v>
      </c>
      <c r="K36" s="37">
        <v>5</v>
      </c>
      <c r="L36" s="34">
        <f t="shared" si="0"/>
        <v>61</v>
      </c>
    </row>
    <row r="37" spans="1:12" s="35" customFormat="1" ht="12.75" customHeight="1">
      <c r="A37" s="24" t="s">
        <v>86</v>
      </c>
      <c r="B37" s="24" t="s">
        <v>87</v>
      </c>
      <c r="C37" s="24" t="s">
        <v>88</v>
      </c>
      <c r="D37" s="25">
        <v>4275000</v>
      </c>
      <c r="E37" s="25">
        <v>1500000</v>
      </c>
      <c r="F37" s="37">
        <v>22</v>
      </c>
      <c r="G37" s="37">
        <v>15</v>
      </c>
      <c r="H37" s="37">
        <v>8</v>
      </c>
      <c r="I37" s="37">
        <v>7</v>
      </c>
      <c r="J37" s="37">
        <v>13</v>
      </c>
      <c r="K37" s="37">
        <v>8</v>
      </c>
      <c r="L37" s="34">
        <f t="shared" si="0"/>
        <v>73</v>
      </c>
    </row>
    <row r="38" spans="1:12" s="35" customFormat="1" ht="12.75" customHeight="1">
      <c r="A38" s="24" t="s">
        <v>83</v>
      </c>
      <c r="B38" s="24" t="s">
        <v>84</v>
      </c>
      <c r="C38" s="24" t="s">
        <v>85</v>
      </c>
      <c r="D38" s="25">
        <v>5410000</v>
      </c>
      <c r="E38" s="25">
        <v>1750000</v>
      </c>
      <c r="F38" s="37">
        <v>23</v>
      </c>
      <c r="G38" s="37">
        <v>14</v>
      </c>
      <c r="H38" s="37">
        <v>8</v>
      </c>
      <c r="I38" s="37">
        <v>7</v>
      </c>
      <c r="J38" s="37">
        <v>12</v>
      </c>
      <c r="K38" s="37">
        <v>6</v>
      </c>
      <c r="L38" s="34">
        <f t="shared" si="0"/>
        <v>70</v>
      </c>
    </row>
    <row r="39" spans="1:12" s="35" customFormat="1" ht="12.75" customHeight="1">
      <c r="A39" s="24" t="s">
        <v>56</v>
      </c>
      <c r="B39" s="24" t="s">
        <v>57</v>
      </c>
      <c r="C39" s="24" t="s">
        <v>58</v>
      </c>
      <c r="D39" s="25">
        <v>4362000</v>
      </c>
      <c r="E39" s="25">
        <v>2000000</v>
      </c>
      <c r="F39" s="37">
        <v>23</v>
      </c>
      <c r="G39" s="37">
        <v>15</v>
      </c>
      <c r="H39" s="37">
        <v>8</v>
      </c>
      <c r="I39" s="37">
        <v>8</v>
      </c>
      <c r="J39" s="37">
        <v>16</v>
      </c>
      <c r="K39" s="37">
        <v>10</v>
      </c>
      <c r="L39" s="34">
        <f t="shared" si="0"/>
        <v>80</v>
      </c>
    </row>
    <row r="40" spans="1:12" s="35" customFormat="1" ht="12.75" customHeight="1">
      <c r="A40" s="24" t="s">
        <v>105</v>
      </c>
      <c r="B40" s="24" t="s">
        <v>106</v>
      </c>
      <c r="C40" s="24" t="s">
        <v>107</v>
      </c>
      <c r="D40" s="25">
        <v>4815770</v>
      </c>
      <c r="E40" s="25">
        <v>1500000</v>
      </c>
      <c r="F40" s="37">
        <v>17</v>
      </c>
      <c r="G40" s="37">
        <v>14</v>
      </c>
      <c r="H40" s="37">
        <v>8</v>
      </c>
      <c r="I40" s="37">
        <v>8</v>
      </c>
      <c r="J40" s="37">
        <v>12</v>
      </c>
      <c r="K40" s="37">
        <v>4</v>
      </c>
      <c r="L40" s="34">
        <f t="shared" si="0"/>
        <v>63</v>
      </c>
    </row>
    <row r="41" spans="1:12" s="35" customFormat="1" ht="12.75" customHeight="1">
      <c r="A41" s="24" t="s">
        <v>92</v>
      </c>
      <c r="B41" s="24" t="s">
        <v>93</v>
      </c>
      <c r="C41" s="24" t="s">
        <v>94</v>
      </c>
      <c r="D41" s="36">
        <v>4800000</v>
      </c>
      <c r="E41" s="25">
        <v>1200000</v>
      </c>
      <c r="F41" s="37">
        <v>22</v>
      </c>
      <c r="G41" s="37">
        <v>15</v>
      </c>
      <c r="H41" s="37">
        <v>7</v>
      </c>
      <c r="I41" s="37">
        <v>8</v>
      </c>
      <c r="J41" s="37">
        <v>13</v>
      </c>
      <c r="K41" s="37">
        <v>7</v>
      </c>
      <c r="L41" s="34">
        <f t="shared" si="0"/>
        <v>72</v>
      </c>
    </row>
    <row r="42" spans="1:12" s="35" customFormat="1" ht="12.75" customHeight="1">
      <c r="A42" s="24" t="s">
        <v>95</v>
      </c>
      <c r="B42" s="24" t="s">
        <v>96</v>
      </c>
      <c r="C42" s="24" t="s">
        <v>97</v>
      </c>
      <c r="D42" s="25">
        <v>5200000</v>
      </c>
      <c r="E42" s="25">
        <v>1200000</v>
      </c>
      <c r="F42" s="37">
        <v>21</v>
      </c>
      <c r="G42" s="37">
        <v>13</v>
      </c>
      <c r="H42" s="37">
        <v>7</v>
      </c>
      <c r="I42" s="37">
        <v>6</v>
      </c>
      <c r="J42" s="37">
        <v>15</v>
      </c>
      <c r="K42" s="37">
        <v>7</v>
      </c>
      <c r="L42" s="34">
        <f>SUM(F42:K42)</f>
        <v>69</v>
      </c>
    </row>
    <row r="43" spans="1:12" s="35" customFormat="1" ht="12.75" customHeight="1">
      <c r="A43" s="24" t="s">
        <v>74</v>
      </c>
      <c r="B43" s="24" t="s">
        <v>75</v>
      </c>
      <c r="C43" s="24" t="s">
        <v>76</v>
      </c>
      <c r="D43" s="25">
        <v>5600000</v>
      </c>
      <c r="E43" s="25">
        <v>2000000</v>
      </c>
      <c r="F43" s="37">
        <v>22</v>
      </c>
      <c r="G43" s="37">
        <v>15</v>
      </c>
      <c r="H43" s="37">
        <v>8</v>
      </c>
      <c r="I43" s="37">
        <v>8</v>
      </c>
      <c r="J43" s="37">
        <v>14</v>
      </c>
      <c r="K43" s="37">
        <v>7</v>
      </c>
      <c r="L43" s="34">
        <f t="shared" ref="L43" si="1">SUM(F43:K43)</f>
        <v>74</v>
      </c>
    </row>
    <row r="44" spans="1:12">
      <c r="A44" s="4"/>
      <c r="B44" s="4"/>
      <c r="C44" s="4"/>
      <c r="D44" s="5">
        <f>SUM(D23:D43)</f>
        <v>117541110</v>
      </c>
      <c r="E44" s="5">
        <f>SUM(E23:E43)</f>
        <v>34920000</v>
      </c>
      <c r="F44" s="4"/>
      <c r="G44" s="4"/>
      <c r="H44" s="4"/>
      <c r="I44" s="4"/>
      <c r="J44" s="4"/>
      <c r="K44" s="4"/>
      <c r="L44" s="4"/>
    </row>
    <row r="45" spans="1:12" ht="12.6">
      <c r="A45" s="4"/>
      <c r="B45" s="4"/>
      <c r="C45" s="4"/>
      <c r="D45" s="4"/>
      <c r="E45" s="6"/>
      <c r="F45" s="4"/>
      <c r="G45" s="4"/>
      <c r="H45" s="4"/>
      <c r="I45" s="4"/>
      <c r="J45" s="4"/>
      <c r="K45" s="4"/>
      <c r="L45" s="4"/>
    </row>
  </sheetData>
  <mergeCells count="20">
    <mergeCell ref="D12:M12"/>
    <mergeCell ref="A19:A22"/>
    <mergeCell ref="B19:B22"/>
    <mergeCell ref="C19:C22"/>
    <mergeCell ref="D19:D22"/>
    <mergeCell ref="E19:E22"/>
    <mergeCell ref="A7:C7"/>
    <mergeCell ref="D3:M3"/>
    <mergeCell ref="D4:M4"/>
    <mergeCell ref="D5:M5"/>
    <mergeCell ref="D6:M6"/>
    <mergeCell ref="D13:M13"/>
    <mergeCell ref="D14:M14"/>
    <mergeCell ref="D15:M15"/>
    <mergeCell ref="D16:M16"/>
    <mergeCell ref="L19:L22"/>
    <mergeCell ref="F19:K19"/>
    <mergeCell ref="F20:G20"/>
    <mergeCell ref="H20:K20"/>
    <mergeCell ref="D17:M17"/>
  </mergeCells>
  <dataValidations count="5">
    <dataValidation type="decimal" operator="lessThanOrEqual" allowBlank="1" showInputMessage="1" showErrorMessage="1" error="max. 15" sqref="H44:H1048576 H17:H20 H1:H13 G23" xr:uid="{9009995A-2206-AB45-BE42-45A959F8C868}">
      <formula1>10</formula1>
    </dataValidation>
    <dataValidation type="decimal" operator="lessThanOrEqual" allowBlank="1" showInputMessage="1" showErrorMessage="1" error="max. 10" sqref="J17:K20 J1:K13 J23:K23 J44:K1048576" xr:uid="{AEE7AAB0-3C4C-D34A-B592-CFFE2C7330CB}">
      <formula1>10</formula1>
    </dataValidation>
    <dataValidation type="decimal" operator="lessThanOrEqual" allowBlank="1" showInputMessage="1" showErrorMessage="1" error="max. 40" sqref="F1:F13 F17:F20 G24:K43 F23:F1048576" xr:uid="{13A6F89A-C80C-6B4C-85AB-49FB8022B6F1}">
      <formula1>30</formula1>
    </dataValidation>
    <dataValidation type="decimal" operator="lessThanOrEqual" allowBlank="1" showInputMessage="1" showErrorMessage="1" error="max. 15" sqref="G1:G13 G44:G1048576 G17:G20 H23" xr:uid="{FDED3F87-48CF-A24F-A5BE-AE40EAB5E4AA}">
      <formula1>20</formula1>
    </dataValidation>
    <dataValidation type="decimal" operator="lessThanOrEqual" allowBlank="1" showInputMessage="1" showErrorMessage="1" error="max. 5" sqref="I1:I13 I17:I20 I23 I44:I1048576" xr:uid="{A6B08268-C56A-E94F-A3D5-AF6D4BCAB6F1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9C454F-5295-4688-BDE3-514824CCF44C}"/>
</file>

<file path=customXml/itemProps2.xml><?xml version="1.0" encoding="utf-8"?>
<ds:datastoreItem xmlns:ds="http://schemas.openxmlformats.org/officeDocument/2006/customXml" ds:itemID="{30D02891-466C-4297-BBA9-415DF8D3BEC1}"/>
</file>

<file path=customXml/itemProps3.xml><?xml version="1.0" encoding="utf-8"?>
<ds:datastoreItem xmlns:ds="http://schemas.openxmlformats.org/officeDocument/2006/customXml" ds:itemID="{1438A299-0AD8-4C2A-9B0F-F6FAB9AFBE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Veronika Lengálová</cp:lastModifiedBy>
  <cp:revision/>
  <dcterms:created xsi:type="dcterms:W3CDTF">2013-12-06T22:03:05Z</dcterms:created>
  <dcterms:modified xsi:type="dcterms:W3CDTF">2026-05-20T14:12:02Z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2758500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