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296E45BA-1A86-494B-B6C0-3B163FCA4E53}" xr6:coauthVersionLast="47" xr6:coauthVersionMax="47" xr10:uidLastSave="{00000000-0000-0000-0000-000000000000}"/>
  <bookViews>
    <workbookView xWindow="28800" yWindow="500" windowWidth="38400" windowHeight="21100" xr2:uid="{00000000-000D-0000-FFFF-FFFF00000000}"/>
  </bookViews>
  <sheets>
    <sheet name="konference a výzkum" sheetId="2" r:id="rId1"/>
    <sheet name="DKr" sheetId="4" r:id="rId2"/>
    <sheet name="DKu" sheetId="5" r:id="rId3"/>
    <sheet name="MP" sheetId="6" r:id="rId4"/>
    <sheet name="MŠ" sheetId="7" r:id="rId5"/>
    <sheet name="ZK" sheetId="8" r:id="rId6"/>
  </sheets>
  <externalReferences>
    <externalReference r:id="rId7"/>
  </externalReferences>
  <definedNames>
    <definedName name="_xlnm.Print_Area" localSheetId="0">'konference a výzkum'!$A$1:$M$27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R17" i="2" s="1"/>
  <c r="M18" i="2"/>
  <c r="R18" i="2" s="1"/>
  <c r="M19" i="2"/>
  <c r="R19" i="2" s="1"/>
  <c r="M20" i="2"/>
  <c r="R20" i="2" s="1"/>
  <c r="L18" i="2"/>
  <c r="L21" i="2"/>
  <c r="L22" i="2"/>
  <c r="L20" i="2"/>
  <c r="L17" i="2"/>
  <c r="L19" i="2"/>
  <c r="L17" i="8"/>
  <c r="L18" i="8"/>
  <c r="L19" i="8"/>
  <c r="L20" i="8"/>
  <c r="L21" i="8"/>
  <c r="L22" i="8"/>
  <c r="E23" i="8"/>
  <c r="D23" i="8"/>
  <c r="E23" i="7"/>
  <c r="D23" i="7"/>
  <c r="L22" i="7"/>
  <c r="L21" i="7"/>
  <c r="L20" i="7"/>
  <c r="L19" i="7"/>
  <c r="L18" i="7"/>
  <c r="L17" i="7"/>
  <c r="E23" i="6"/>
  <c r="D23" i="6"/>
  <c r="L22" i="6"/>
  <c r="L21" i="6"/>
  <c r="L20" i="6"/>
  <c r="L19" i="6"/>
  <c r="L18" i="6"/>
  <c r="L17" i="6"/>
  <c r="E23" i="5"/>
  <c r="D23" i="5"/>
  <c r="L22" i="5"/>
  <c r="L21" i="5"/>
  <c r="L20" i="5"/>
  <c r="L19" i="5"/>
  <c r="L18" i="5"/>
  <c r="L17" i="5"/>
  <c r="E23" i="4"/>
  <c r="D23" i="4"/>
  <c r="L22" i="4"/>
  <c r="L21" i="4"/>
  <c r="L20" i="4"/>
  <c r="L19" i="4"/>
  <c r="L18" i="4"/>
  <c r="L17" i="4"/>
  <c r="M23" i="2" l="1"/>
  <c r="M24" i="2" s="1"/>
  <c r="E23" i="2"/>
  <c r="D23" i="2"/>
</calcChain>
</file>

<file path=xl/sharedStrings.xml><?xml version="1.0" encoding="utf-8"?>
<sst xmlns="http://schemas.openxmlformats.org/spreadsheetml/2006/main" count="344" uniqueCount="67">
  <si>
    <t>Konference a výzkumné projekty v oblasti filmové vědy</t>
  </si>
  <si>
    <r>
      <rPr>
        <b/>
        <sz val="9.5"/>
        <color rgb="FF000000"/>
        <rFont val="Arial"/>
        <family val="2"/>
      </rPr>
      <t>Evidenční číslo výzvy:</t>
    </r>
    <r>
      <rPr>
        <sz val="9.5"/>
        <color rgb="FF000000"/>
        <rFont val="Arial"/>
        <family val="2"/>
      </rPr>
      <t xml:space="preserve"> 2026-D-6-2-17
</t>
    </r>
  </si>
  <si>
    <t>Cíle podpory audiovize: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</si>
  <si>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</si>
  <si>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posílení odborné reflexe</t>
  </si>
  <si>
    <r>
      <rPr>
        <b/>
        <sz val="9.5"/>
        <color rgb="FF000000"/>
        <rFont val="Arial"/>
        <family val="2"/>
      </rPr>
      <t>Dotační okruh:</t>
    </r>
    <r>
      <rPr>
        <sz val="9.5"/>
        <color rgb="FF000000"/>
        <rFont val="Arial"/>
        <family val="2"/>
      </rPr>
      <t xml:space="preserve"> Publikační činnost v oblasti audiovize a činnost v oblasti filmové vědy</t>
    </r>
  </si>
  <si>
    <t>2. sdílení znalostí a dat o českém audiovizuálním prostředí</t>
  </si>
  <si>
    <r>
      <t>Lhůta pro podávání žádostí:</t>
    </r>
    <r>
      <rPr>
        <sz val="9.5"/>
        <color rgb="FF000000"/>
        <rFont val="Arial"/>
        <family val="2"/>
        <charset val="238"/>
      </rPr>
      <t xml:space="preserve"> 29. 10. 2025– 29. 11. 2025</t>
    </r>
  </si>
  <si>
    <t>3. podpora výzkumů realizovaných profesními asociacemi, které přispívají k hlubšímu porozumění
audiovizuálnímu prostředí</t>
  </si>
  <si>
    <r>
      <t>Finanční alokace:</t>
    </r>
    <r>
      <rPr>
        <sz val="9.5"/>
        <color rgb="FF000000"/>
        <rFont val="Arial"/>
        <family val="2"/>
        <charset val="238"/>
      </rPr>
      <t xml:space="preserve"> 1 000 000 Kč</t>
    </r>
  </si>
  <si>
    <t>4. podpora konferencí v oblasti inovací v audiovizuálním prostředí</t>
  </si>
  <si>
    <r>
      <t xml:space="preserve">Lhůta pro dokončení projektu: </t>
    </r>
    <r>
      <rPr>
        <sz val="9.5"/>
        <color rgb="FF000000"/>
        <rFont val="Arial"/>
        <family val="2"/>
      </rPr>
      <t xml:space="preserve">konference – dle žádosti; nejpozději však do 30. června 2027
</t>
    </r>
  </si>
  <si>
    <t xml:space="preserve">                                                 výzkumné projekty – dle žádosti; nejpozději však do 30. září 2029</t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</si>
  <si>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</si>
  <si>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</si>
  <si>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>Podpora audiovize je určena pro:</t>
  </si>
  <si>
    <t>a. pořádání odborné konference s národním či mezinárodním významem
b. výzkumné projekty v oblasti filmové vědy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</si>
  <si>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</si>
  <si>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</si>
  <si>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</si>
  <si>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</si>
  <si>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</si>
  <si>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</si>
  <si>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</si>
  <si>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</si>
  <si>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maximální intenzita veřejné podpory %</t>
  </si>
  <si>
    <t>Rada – maximální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</si>
  <si>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</si>
  <si>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</si>
  <si>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</si>
  <si>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</si>
  <si>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</si>
  <si>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</si>
  <si>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</si>
  <si>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</si>
  <si>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</si>
  <si>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</si>
  <si>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</si>
  <si>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0–30</t>
  </si>
  <si>
    <t>0–20</t>
  </si>
  <si>
    <t>0–10</t>
  </si>
  <si>
    <t>0–25</t>
  </si>
  <si>
    <t>0–5</t>
  </si>
  <si>
    <t>378-2026</t>
  </si>
  <si>
    <t>Konference Kvalita života a tvorby v české audiovizi</t>
  </si>
  <si>
    <t>Asociace českých kameramanů z.s.</t>
  </si>
  <si>
    <t>373-2026</t>
  </si>
  <si>
    <t>5. ročník konference o etice v dokumentárním filmu</t>
  </si>
  <si>
    <t>DOC.DREAM services s.r.o.</t>
  </si>
  <si>
    <t>371-2026</t>
  </si>
  <si>
    <t>Ženy v audiovizuálním průmyslu: dokumentární a animovaný film</t>
  </si>
  <si>
    <t>APA production s.r.o.</t>
  </si>
  <si>
    <t>376-2026</t>
  </si>
  <si>
    <t>11. ročník mezinárodní konference Kino za školou</t>
  </si>
  <si>
    <t>Asociace pro filmovou a audiovizuální výchovu, z. s.</t>
  </si>
  <si>
    <t>374-2026</t>
  </si>
  <si>
    <t>Kina Jihočeského kraje 1980–2000</t>
  </si>
  <si>
    <t>Národní filmový archiv</t>
  </si>
  <si>
    <t>30.06.2029</t>
  </si>
  <si>
    <t>375-2026</t>
  </si>
  <si>
    <t>Globální stopy malých formátů</t>
  </si>
  <si>
    <t>zbývá</t>
  </si>
  <si>
    <t>Cíle podpory audioovize:</t>
  </si>
  <si>
    <t>1. posílení odborné reflexe,</t>
  </si>
  <si>
    <t>2. sdílení znalostí a dat o českém audiovizuálním prostředí,</t>
  </si>
  <si>
    <t>3. podpora výzkumů realizovaných profesními asociacemi, které přispívají k hlubšímu porozumění
audiovizuálnímu prostředí,</t>
  </si>
  <si>
    <r>
      <rPr>
        <b/>
        <sz val="9.5"/>
        <color rgb="FF000000"/>
        <rFont val="Arial"/>
        <family val="2"/>
      </rPr>
      <t xml:space="preserve">Lhůta pro dokončení projektu: </t>
    </r>
    <r>
      <rPr>
        <sz val="9.5"/>
        <color rgb="FF000000"/>
        <rFont val="Arial"/>
        <family val="2"/>
      </rPr>
      <t xml:space="preserve">konference – dle žádosti; nejpozději však do 30. června 2027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</si>
</sst>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2" fontId="3" fillId="0" borderId="17" xfId="0" applyNumberFormat="1" applyFont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2" fontId="3" fillId="0" borderId="18" xfId="0" applyNumberFormat="1" applyFont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6" fillId="0" borderId="19" xfId="0" applyFont="1" applyBorder="1"/>
    <xf numFmtId="3" fontId="6" fillId="0" borderId="19" xfId="0" applyNumberFormat="1" applyFont="1" applyBorder="1"/>
    <xf numFmtId="9" fontId="6" fillId="0" borderId="19" xfId="0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9" fontId="3" fillId="2" borderId="3" xfId="3" applyFont="1" applyFill="1" applyBorder="1" applyAlignment="1">
      <alignment horizontal="left" vertical="top"/>
    </xf>
    <xf numFmtId="14" fontId="3" fillId="2" borderId="3" xfId="0" applyNumberFormat="1" applyFont="1" applyFill="1" applyBorder="1" applyAlignment="1">
      <alignment horizontal="center" vertical="top"/>
    </xf>
    <xf numFmtId="14" fontId="6" fillId="0" borderId="19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top"/>
    </xf>
    <xf numFmtId="14" fontId="3" fillId="2" borderId="14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kcz.sharepoint.com/sites/OKA128/Shared%20Documents/Tajemnick&#225;%20sekce%20OKA/01_Rady/04_INF_rada/2.%20jedn&#225;n&#237;%2024.2.2026/barvy_Rozhodovaci_tab_Konference_v&#253;zkumn&#233;_projekty_v_oblasti_filmov&#233;_v&#283;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ce filmu LEDEN"/>
    </sheetNames>
    <sheetDataSet>
      <sheetData sheetId="0">
        <row r="15">
          <cell r="H15">
            <v>120000</v>
          </cell>
        </row>
        <row r="16">
          <cell r="H16">
            <v>350000</v>
          </cell>
        </row>
        <row r="17">
          <cell r="H17">
            <v>420000</v>
          </cell>
        </row>
        <row r="18">
          <cell r="H18">
            <v>80000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zoomScaleNormal="100" workbookViewId="0"/>
  </sheetViews>
  <sheetFormatPr defaultColWidth="9.140625" defaultRowHeight="12.75" customHeight="1"/>
  <cols>
    <col min="1" max="1" width="11.42578125" style="2" customWidth="1"/>
    <col min="2" max="2" width="53.140625" style="2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3" width="14.42578125" style="2" customWidth="1"/>
    <col min="14" max="18" width="13.42578125" style="2" customWidth="1"/>
    <col min="19" max="16384" width="9.140625" style="2"/>
  </cols>
  <sheetData>
    <row r="1" spans="1:18" ht="38.25" customHeight="1">
      <c r="A1" s="1" t="s">
        <v>0</v>
      </c>
    </row>
    <row r="2" spans="1:18" ht="15" customHeight="1">
      <c r="A2" s="45" t="s">
        <v>1</v>
      </c>
      <c r="B2" s="45"/>
      <c r="D2" s="3" t="s">
        <v>2</v>
      </c>
    </row>
    <row r="3" spans="1:18" ht="15" customHeight="1">
      <c r="A3" s="3" t="s">
        <v>3</v>
      </c>
      <c r="D3" s="9" t="s">
        <v>4</v>
      </c>
    </row>
    <row r="4" spans="1:18" ht="15" customHeight="1">
      <c r="A4" s="26" t="s">
        <v>5</v>
      </c>
      <c r="D4" s="2" t="s">
        <v>6</v>
      </c>
    </row>
    <row r="5" spans="1:18" ht="15" customHeight="1">
      <c r="A5" s="21" t="s">
        <v>7</v>
      </c>
      <c r="D5" s="2" t="s">
        <v>8</v>
      </c>
    </row>
    <row r="6" spans="1:18" ht="15" customHeight="1">
      <c r="A6" s="19" t="s">
        <v>9</v>
      </c>
      <c r="D6" s="2" t="s">
        <v>10</v>
      </c>
    </row>
    <row r="7" spans="1:18" ht="14.25" customHeight="1">
      <c r="A7" s="42" t="s">
        <v>11</v>
      </c>
      <c r="B7" s="43"/>
      <c r="C7" s="43"/>
    </row>
    <row r="8" spans="1:18" ht="13.5" customHeight="1">
      <c r="A8" s="2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8" ht="15.75" customHeight="1">
      <c r="A9" s="3" t="s">
        <v>14</v>
      </c>
      <c r="D9" s="44" t="s">
        <v>15</v>
      </c>
      <c r="E9" s="44"/>
      <c r="F9" s="44"/>
      <c r="G9" s="44"/>
      <c r="H9" s="44"/>
      <c r="I9" s="44"/>
      <c r="J9" s="44"/>
      <c r="K9" s="44"/>
      <c r="L9" s="44"/>
      <c r="M9" s="44"/>
    </row>
    <row r="10" spans="1:18" ht="26.25" customHeight="1">
      <c r="D10" s="44" t="s">
        <v>16</v>
      </c>
      <c r="E10" s="44"/>
      <c r="F10" s="44"/>
      <c r="G10" s="44"/>
      <c r="H10" s="44"/>
      <c r="I10" s="44"/>
      <c r="J10" s="44"/>
      <c r="K10" s="44"/>
      <c r="L10" s="44"/>
      <c r="M10" s="44"/>
    </row>
    <row r="11" spans="1:18" ht="15" customHeight="1">
      <c r="A11" s="3"/>
    </row>
    <row r="12" spans="1:18" ht="15" customHeight="1">
      <c r="A12" s="3"/>
      <c r="G12" s="3"/>
      <c r="H12" s="3"/>
      <c r="I12" s="3"/>
      <c r="M12" s="13"/>
    </row>
    <row r="13" spans="1:18" ht="15" customHeight="1">
      <c r="A13" s="46" t="s">
        <v>17</v>
      </c>
      <c r="B13" s="39" t="s">
        <v>18</v>
      </c>
      <c r="C13" s="39" t="s">
        <v>19</v>
      </c>
      <c r="D13" s="39" t="s">
        <v>20</v>
      </c>
      <c r="E13" s="50" t="s">
        <v>21</v>
      </c>
      <c r="F13" s="35" t="s">
        <v>22</v>
      </c>
      <c r="G13" s="36"/>
      <c r="H13" s="36"/>
      <c r="I13" s="36"/>
      <c r="J13" s="36"/>
      <c r="K13" s="36"/>
      <c r="L13" s="39" t="s">
        <v>23</v>
      </c>
      <c r="M13" s="39" t="s">
        <v>24</v>
      </c>
      <c r="N13" s="53" t="s">
        <v>25</v>
      </c>
      <c r="O13" s="53" t="s">
        <v>26</v>
      </c>
      <c r="P13" s="39" t="s">
        <v>27</v>
      </c>
      <c r="Q13" s="39" t="s">
        <v>28</v>
      </c>
      <c r="R13" s="39" t="s">
        <v>29</v>
      </c>
    </row>
    <row r="14" spans="1:18" ht="14.45" customHeight="1">
      <c r="A14" s="47"/>
      <c r="B14" s="40"/>
      <c r="C14" s="40"/>
      <c r="D14" s="40"/>
      <c r="E14" s="51"/>
      <c r="F14" s="55" t="s">
        <v>30</v>
      </c>
      <c r="G14" s="56"/>
      <c r="H14" s="37" t="s">
        <v>31</v>
      </c>
      <c r="I14" s="38"/>
      <c r="J14" s="38"/>
      <c r="K14" s="38"/>
      <c r="L14" s="40"/>
      <c r="M14" s="40"/>
      <c r="N14" s="54"/>
      <c r="O14" s="54"/>
      <c r="P14" s="40"/>
      <c r="Q14" s="40"/>
      <c r="R14" s="40"/>
    </row>
    <row r="15" spans="1:18" ht="87" customHeight="1">
      <c r="A15" s="47"/>
      <c r="B15" s="40"/>
      <c r="C15" s="40"/>
      <c r="D15" s="40"/>
      <c r="E15" s="51"/>
      <c r="F15" s="11" t="s">
        <v>32</v>
      </c>
      <c r="G15" s="11" t="s">
        <v>33</v>
      </c>
      <c r="H15" s="11" t="s">
        <v>34</v>
      </c>
      <c r="I15" s="11" t="s">
        <v>35</v>
      </c>
      <c r="J15" s="11" t="s">
        <v>36</v>
      </c>
      <c r="K15" s="17" t="s">
        <v>37</v>
      </c>
      <c r="L15" s="41"/>
      <c r="M15" s="40"/>
      <c r="N15" s="54"/>
      <c r="O15" s="54"/>
      <c r="P15" s="40"/>
      <c r="Q15" s="40"/>
      <c r="R15" s="40"/>
    </row>
    <row r="16" spans="1:18" ht="30.95" customHeight="1">
      <c r="A16" s="48"/>
      <c r="B16" s="49"/>
      <c r="C16" s="49"/>
      <c r="D16" s="49"/>
      <c r="E16" s="52"/>
      <c r="F16" s="10" t="s">
        <v>38</v>
      </c>
      <c r="G16" s="10" t="s">
        <v>39</v>
      </c>
      <c r="H16" s="10" t="s">
        <v>40</v>
      </c>
      <c r="I16" s="10" t="s">
        <v>40</v>
      </c>
      <c r="J16" s="10" t="s">
        <v>41</v>
      </c>
      <c r="K16" s="10" t="s">
        <v>42</v>
      </c>
      <c r="L16" s="10"/>
      <c r="M16" s="49"/>
      <c r="N16" s="54"/>
      <c r="O16" s="54"/>
      <c r="P16" s="40"/>
      <c r="Q16" s="40"/>
      <c r="R16" s="40"/>
    </row>
    <row r="17" spans="1:20" ht="12.75" customHeight="1">
      <c r="A17" s="22" t="s">
        <v>43</v>
      </c>
      <c r="B17" s="22" t="s">
        <v>44</v>
      </c>
      <c r="C17" s="22" t="s">
        <v>45</v>
      </c>
      <c r="D17" s="23">
        <v>316000</v>
      </c>
      <c r="E17" s="23">
        <v>121000</v>
      </c>
      <c r="F17" s="7">
        <v>26.8</v>
      </c>
      <c r="G17" s="7">
        <v>16.8</v>
      </c>
      <c r="H17" s="7">
        <v>9.4</v>
      </c>
      <c r="I17" s="7">
        <v>9</v>
      </c>
      <c r="J17" s="7">
        <v>22</v>
      </c>
      <c r="K17" s="7">
        <v>5</v>
      </c>
      <c r="L17" s="18">
        <f t="shared" ref="L17:L22" si="0">SUM(F17:K17)</f>
        <v>89</v>
      </c>
      <c r="M17" s="8">
        <f>'[1]Distribuce filmu LEDEN'!H15</f>
        <v>120000</v>
      </c>
      <c r="N17" s="24">
        <v>0.38</v>
      </c>
      <c r="O17" s="34">
        <v>0.8</v>
      </c>
      <c r="P17" s="30">
        <v>46417</v>
      </c>
      <c r="Q17" s="29">
        <v>46568</v>
      </c>
      <c r="R17" s="28">
        <f>M17/(D17*0.7)</f>
        <v>0.54249547920433994</v>
      </c>
      <c r="T17" s="27"/>
    </row>
    <row r="18" spans="1:20" ht="12.75" customHeight="1">
      <c r="A18" s="22" t="s">
        <v>46</v>
      </c>
      <c r="B18" s="22" t="s">
        <v>47</v>
      </c>
      <c r="C18" s="22" t="s">
        <v>48</v>
      </c>
      <c r="D18" s="23">
        <v>484817</v>
      </c>
      <c r="E18" s="23">
        <v>370000</v>
      </c>
      <c r="F18" s="7">
        <v>27.4</v>
      </c>
      <c r="G18" s="7">
        <v>16.399999999999999</v>
      </c>
      <c r="H18" s="7">
        <v>9.6</v>
      </c>
      <c r="I18" s="7">
        <v>9.6</v>
      </c>
      <c r="J18" s="7">
        <v>19.2</v>
      </c>
      <c r="K18" s="7">
        <v>4.8</v>
      </c>
      <c r="L18" s="18">
        <f t="shared" si="0"/>
        <v>87</v>
      </c>
      <c r="M18" s="8">
        <f>'[1]Distribuce filmu LEDEN'!H16</f>
        <v>350000</v>
      </c>
      <c r="N18" s="24">
        <v>0.8</v>
      </c>
      <c r="O18" s="34">
        <v>0.8</v>
      </c>
      <c r="P18" s="30">
        <v>46477</v>
      </c>
      <c r="Q18" s="29">
        <v>46568</v>
      </c>
      <c r="R18" s="28">
        <f t="shared" ref="R18:R20" si="1">M18/(D18*0.7)</f>
        <v>1.0313169711458139</v>
      </c>
      <c r="T18" s="27"/>
    </row>
    <row r="19" spans="1:20" ht="12.75" customHeight="1">
      <c r="A19" s="22" t="s">
        <v>49</v>
      </c>
      <c r="B19" s="22" t="s">
        <v>50</v>
      </c>
      <c r="C19" s="22" t="s">
        <v>51</v>
      </c>
      <c r="D19" s="23">
        <v>615100</v>
      </c>
      <c r="E19" s="23">
        <v>420000</v>
      </c>
      <c r="F19" s="7">
        <v>27.2</v>
      </c>
      <c r="G19" s="7">
        <v>18</v>
      </c>
      <c r="H19" s="7">
        <v>10</v>
      </c>
      <c r="I19" s="7">
        <v>9.1999999999999993</v>
      </c>
      <c r="J19" s="7">
        <v>16</v>
      </c>
      <c r="K19" s="7">
        <v>4.8</v>
      </c>
      <c r="L19" s="18">
        <f t="shared" si="0"/>
        <v>85.2</v>
      </c>
      <c r="M19" s="8">
        <f>'[1]Distribuce filmu LEDEN'!H17</f>
        <v>420000</v>
      </c>
      <c r="N19" s="24">
        <v>0.68</v>
      </c>
      <c r="O19" s="34">
        <v>0.8</v>
      </c>
      <c r="P19" s="30">
        <v>47118</v>
      </c>
      <c r="Q19" s="32">
        <v>47391</v>
      </c>
      <c r="R19" s="28">
        <f t="shared" si="1"/>
        <v>0.97545114615509676</v>
      </c>
      <c r="T19" s="27"/>
    </row>
    <row r="20" spans="1:20" ht="12.75" customHeight="1">
      <c r="A20" s="22" t="s">
        <v>52</v>
      </c>
      <c r="B20" s="22" t="s">
        <v>53</v>
      </c>
      <c r="C20" s="22" t="s">
        <v>54</v>
      </c>
      <c r="D20" s="23">
        <v>308000</v>
      </c>
      <c r="E20" s="23">
        <v>150000</v>
      </c>
      <c r="F20" s="7">
        <v>22.6</v>
      </c>
      <c r="G20" s="7">
        <v>14.8</v>
      </c>
      <c r="H20" s="7">
        <v>8.8000000000000007</v>
      </c>
      <c r="I20" s="7">
        <v>8.6</v>
      </c>
      <c r="J20" s="7">
        <v>13.6</v>
      </c>
      <c r="K20" s="7">
        <v>4.2</v>
      </c>
      <c r="L20" s="18">
        <f t="shared" si="0"/>
        <v>72.600000000000009</v>
      </c>
      <c r="M20" s="8">
        <f>'[1]Distribuce filmu LEDEN'!H18</f>
        <v>80000</v>
      </c>
      <c r="N20" s="24">
        <v>0.78</v>
      </c>
      <c r="O20" s="34">
        <v>0.8</v>
      </c>
      <c r="P20" s="30">
        <v>46387</v>
      </c>
      <c r="Q20" s="33">
        <v>46568</v>
      </c>
      <c r="R20" s="28">
        <f t="shared" si="1"/>
        <v>0.37105751391465674</v>
      </c>
      <c r="T20" s="27"/>
    </row>
    <row r="21" spans="1:20" ht="12.75" customHeight="1">
      <c r="A21" s="22" t="s">
        <v>55</v>
      </c>
      <c r="B21" s="22" t="s">
        <v>56</v>
      </c>
      <c r="C21" s="22" t="s">
        <v>57</v>
      </c>
      <c r="D21" s="23">
        <v>782070</v>
      </c>
      <c r="E21" s="23">
        <v>370000</v>
      </c>
      <c r="F21" s="7">
        <v>9.4</v>
      </c>
      <c r="G21" s="7">
        <v>8.8000000000000007</v>
      </c>
      <c r="H21" s="7">
        <v>7.8</v>
      </c>
      <c r="I21" s="7">
        <v>7.4</v>
      </c>
      <c r="J21" s="7">
        <v>13.2</v>
      </c>
      <c r="K21" s="7">
        <v>4.2</v>
      </c>
      <c r="L21" s="18">
        <f t="shared" si="0"/>
        <v>50.800000000000011</v>
      </c>
      <c r="M21" s="8">
        <v>0</v>
      </c>
      <c r="N21" s="24">
        <v>0.47</v>
      </c>
      <c r="O21" s="14"/>
      <c r="P21" s="31" t="s">
        <v>58</v>
      </c>
      <c r="Q21" s="15"/>
      <c r="R21" s="28"/>
      <c r="T21" s="27"/>
    </row>
    <row r="22" spans="1:20" ht="12.75" customHeight="1">
      <c r="A22" s="22" t="s">
        <v>59</v>
      </c>
      <c r="B22" s="22" t="s">
        <v>60</v>
      </c>
      <c r="C22" s="22" t="s">
        <v>57</v>
      </c>
      <c r="D22" s="23">
        <v>644175</v>
      </c>
      <c r="E22" s="23">
        <v>350000</v>
      </c>
      <c r="F22" s="7">
        <v>9.4</v>
      </c>
      <c r="G22" s="7">
        <v>8.8000000000000007</v>
      </c>
      <c r="H22" s="7">
        <v>7.8</v>
      </c>
      <c r="I22" s="7">
        <v>7.2</v>
      </c>
      <c r="J22" s="7">
        <v>13.2</v>
      </c>
      <c r="K22" s="7">
        <v>4.2</v>
      </c>
      <c r="L22" s="18">
        <f t="shared" si="0"/>
        <v>50.600000000000009</v>
      </c>
      <c r="M22" s="8">
        <v>0</v>
      </c>
      <c r="N22" s="24">
        <v>0.54</v>
      </c>
      <c r="O22" s="14"/>
      <c r="P22" s="30">
        <v>47391</v>
      </c>
      <c r="Q22" s="15"/>
      <c r="R22" s="28"/>
      <c r="T22" s="27"/>
    </row>
    <row r="23" spans="1:20" ht="12.95">
      <c r="D23" s="25">
        <f>SUM(D17:D20)</f>
        <v>1723917</v>
      </c>
      <c r="E23" s="25">
        <f>SUM(E17:E20)</f>
        <v>1061000</v>
      </c>
      <c r="M23" s="25">
        <f>SUM(M17:M20)</f>
        <v>970000</v>
      </c>
      <c r="O23" s="12"/>
      <c r="P23" s="12"/>
      <c r="Q23" s="12"/>
      <c r="R23" s="12"/>
    </row>
    <row r="24" spans="1:20" ht="12.95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 t="s">
        <v>61</v>
      </c>
      <c r="M24" s="5">
        <f>1000000-M23</f>
        <v>30000</v>
      </c>
    </row>
  </sheetData>
  <sortState xmlns:xlrd2="http://schemas.microsoft.com/office/spreadsheetml/2017/richdata2" ref="A17:T22">
    <sortCondition descending="1" ref="T17:T22"/>
  </sortState>
  <mergeCells count="19">
    <mergeCell ref="A2:B2"/>
    <mergeCell ref="R13:R16"/>
    <mergeCell ref="P13:P16"/>
    <mergeCell ref="Q13:Q16"/>
    <mergeCell ref="A13:A16"/>
    <mergeCell ref="B13:B16"/>
    <mergeCell ref="C13:C16"/>
    <mergeCell ref="D13:D16"/>
    <mergeCell ref="E13:E16"/>
    <mergeCell ref="N13:N16"/>
    <mergeCell ref="O13:O16"/>
    <mergeCell ref="F14:G14"/>
    <mergeCell ref="M13:M16"/>
    <mergeCell ref="F13:K13"/>
    <mergeCell ref="H14:K14"/>
    <mergeCell ref="L13:L15"/>
    <mergeCell ref="A7:C7"/>
    <mergeCell ref="D10:M10"/>
    <mergeCell ref="D9:M9"/>
  </mergeCells>
  <dataValidations count="5">
    <dataValidation type="decimal" operator="lessThanOrEqual" allowBlank="1" showInputMessage="1" showErrorMessage="1" error="max. 10" sqref="H17:I22" xr:uid="{00000000-0002-0000-0000-000002000000}">
      <formula1>10</formula1>
    </dataValidation>
    <dataValidation type="decimal" operator="lessThanOrEqual" allowBlank="1" showInputMessage="1" showErrorMessage="1" error="max. 30" sqref="F17:F22" xr:uid="{9770833D-5AE8-42F6-97AA-CBF5A9993E3C}">
      <formula1>30</formula1>
    </dataValidation>
    <dataValidation type="decimal" operator="lessThanOrEqual" allowBlank="1" showInputMessage="1" showErrorMessage="1" error="max. 20" sqref="G17:G22" xr:uid="{5210BC30-0BAD-43B7-9B62-6D10504A2403}">
      <formula1>20</formula1>
    </dataValidation>
    <dataValidation type="decimal" operator="lessThanOrEqual" allowBlank="1" showInputMessage="1" showErrorMessage="1" error="max. 25" sqref="J17:J22" xr:uid="{5F8289E3-2D37-407C-BD1F-FE35BDE01F15}">
      <formula1>25</formula1>
    </dataValidation>
    <dataValidation type="decimal" operator="lessThanOrEqual" allowBlank="1" showInputMessage="1" showErrorMessage="1" error="max. 5" sqref="K17:K22" xr:uid="{02EC8E11-0A6A-4852-89D5-D7F1618C3CAF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0C55-B8E7-4E15-ADB0-DDDBAFBC4D7E}">
  <dimension ref="A1:L34"/>
  <sheetViews>
    <sheetView showGridLines="0" zoomScale="70" zoomScaleNormal="70" workbookViewId="0"/>
  </sheetViews>
  <sheetFormatPr defaultColWidth="9.140625" defaultRowHeight="12.95"/>
  <cols>
    <col min="1" max="1" width="11.42578125" style="2" customWidth="1"/>
    <col min="2" max="2" width="53.140625" style="2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45" t="s">
        <v>1</v>
      </c>
      <c r="B2" s="45"/>
      <c r="D2" s="3" t="s">
        <v>62</v>
      </c>
    </row>
    <row r="3" spans="1:12" ht="15" customHeight="1">
      <c r="A3" s="3" t="s">
        <v>3</v>
      </c>
      <c r="D3" s="9" t="s">
        <v>63</v>
      </c>
    </row>
    <row r="4" spans="1:12" ht="15" customHeight="1">
      <c r="A4" s="26" t="s">
        <v>5</v>
      </c>
      <c r="D4" s="2" t="s">
        <v>64</v>
      </c>
    </row>
    <row r="5" spans="1:12" ht="15" customHeight="1">
      <c r="A5" s="21" t="s">
        <v>7</v>
      </c>
      <c r="D5" s="2" t="s">
        <v>65</v>
      </c>
    </row>
    <row r="6" spans="1:12" ht="15" customHeight="1">
      <c r="A6" s="19" t="s">
        <v>9</v>
      </c>
      <c r="D6" s="2" t="s">
        <v>10</v>
      </c>
    </row>
    <row r="7" spans="1:12" ht="14.25" customHeight="1">
      <c r="A7" s="45" t="s">
        <v>66</v>
      </c>
      <c r="B7" s="43"/>
      <c r="C7" s="43"/>
    </row>
    <row r="8" spans="1:12" ht="13.5" customHeight="1">
      <c r="A8" s="2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</row>
    <row r="9" spans="1:12" ht="15.75" customHeight="1">
      <c r="A9" s="3" t="s">
        <v>14</v>
      </c>
      <c r="D9" s="44" t="s">
        <v>15</v>
      </c>
      <c r="E9" s="44"/>
      <c r="F9" s="44"/>
      <c r="G9" s="44"/>
      <c r="H9" s="44"/>
      <c r="I9" s="44"/>
      <c r="J9" s="44"/>
      <c r="K9" s="44"/>
      <c r="L9" s="44"/>
    </row>
    <row r="10" spans="1:12" ht="26.25" customHeight="1">
      <c r="D10" s="44" t="s">
        <v>16</v>
      </c>
      <c r="E10" s="44"/>
      <c r="F10" s="44"/>
      <c r="G10" s="44"/>
      <c r="H10" s="44"/>
      <c r="I10" s="44"/>
      <c r="J10" s="44"/>
      <c r="K10" s="44"/>
      <c r="L10" s="44"/>
    </row>
    <row r="11" spans="1:12" ht="15" customHeight="1">
      <c r="A11" s="3"/>
    </row>
    <row r="12" spans="1:12" ht="15" customHeight="1">
      <c r="A12" s="3"/>
      <c r="G12" s="3"/>
      <c r="H12" s="3"/>
      <c r="I12" s="3"/>
    </row>
    <row r="13" spans="1:12" ht="15" customHeight="1">
      <c r="A13" s="46" t="s">
        <v>17</v>
      </c>
      <c r="B13" s="39" t="s">
        <v>18</v>
      </c>
      <c r="C13" s="39" t="s">
        <v>19</v>
      </c>
      <c r="D13" s="39" t="s">
        <v>20</v>
      </c>
      <c r="E13" s="50" t="s">
        <v>21</v>
      </c>
      <c r="F13" s="35" t="s">
        <v>22</v>
      </c>
      <c r="G13" s="36"/>
      <c r="H13" s="36"/>
      <c r="I13" s="36"/>
      <c r="J13" s="36"/>
      <c r="K13" s="36"/>
      <c r="L13" s="39" t="s">
        <v>23</v>
      </c>
    </row>
    <row r="14" spans="1:12" ht="14.45" customHeight="1">
      <c r="A14" s="47"/>
      <c r="B14" s="40"/>
      <c r="C14" s="40"/>
      <c r="D14" s="40"/>
      <c r="E14" s="51"/>
      <c r="F14" s="55" t="s">
        <v>30</v>
      </c>
      <c r="G14" s="56"/>
      <c r="H14" s="37" t="s">
        <v>31</v>
      </c>
      <c r="I14" s="38"/>
      <c r="J14" s="38"/>
      <c r="K14" s="38"/>
      <c r="L14" s="40"/>
    </row>
    <row r="15" spans="1:12" ht="87" customHeight="1">
      <c r="A15" s="47"/>
      <c r="B15" s="40"/>
      <c r="C15" s="40"/>
      <c r="D15" s="40"/>
      <c r="E15" s="51"/>
      <c r="F15" s="11" t="s">
        <v>32</v>
      </c>
      <c r="G15" s="11" t="s">
        <v>33</v>
      </c>
      <c r="H15" s="11" t="s">
        <v>34</v>
      </c>
      <c r="I15" s="11" t="s">
        <v>35</v>
      </c>
      <c r="J15" s="11" t="s">
        <v>36</v>
      </c>
      <c r="K15" s="17" t="s">
        <v>37</v>
      </c>
      <c r="L15" s="41"/>
    </row>
    <row r="16" spans="1:12" ht="30.95" customHeight="1">
      <c r="A16" s="48"/>
      <c r="B16" s="49"/>
      <c r="C16" s="49"/>
      <c r="D16" s="49"/>
      <c r="E16" s="52"/>
      <c r="F16" s="10" t="s">
        <v>38</v>
      </c>
      <c r="G16" s="10" t="s">
        <v>39</v>
      </c>
      <c r="H16" s="10" t="s">
        <v>40</v>
      </c>
      <c r="I16" s="10" t="s">
        <v>40</v>
      </c>
      <c r="J16" s="10" t="s">
        <v>41</v>
      </c>
      <c r="K16" s="10" t="s">
        <v>42</v>
      </c>
      <c r="L16" s="10"/>
    </row>
    <row r="17" spans="1:12" ht="12.75" customHeight="1">
      <c r="A17" s="22" t="s">
        <v>49</v>
      </c>
      <c r="B17" s="22" t="s">
        <v>50</v>
      </c>
      <c r="C17" s="22" t="s">
        <v>51</v>
      </c>
      <c r="D17" s="23">
        <v>615100</v>
      </c>
      <c r="E17" s="23">
        <v>420000</v>
      </c>
      <c r="F17" s="7">
        <v>25</v>
      </c>
      <c r="G17" s="7">
        <v>18</v>
      </c>
      <c r="H17" s="7">
        <v>10</v>
      </c>
      <c r="I17" s="7">
        <v>10</v>
      </c>
      <c r="J17" s="7">
        <v>20</v>
      </c>
      <c r="K17" s="7">
        <v>5</v>
      </c>
      <c r="L17" s="18">
        <f>SUM(F17:K17)</f>
        <v>88</v>
      </c>
    </row>
    <row r="18" spans="1:12" ht="12.75" customHeight="1">
      <c r="A18" s="22" t="s">
        <v>46</v>
      </c>
      <c r="B18" s="22" t="s">
        <v>47</v>
      </c>
      <c r="C18" s="22" t="s">
        <v>48</v>
      </c>
      <c r="D18" s="23">
        <v>484817</v>
      </c>
      <c r="E18" s="23">
        <v>370000</v>
      </c>
      <c r="F18" s="7">
        <v>24</v>
      </c>
      <c r="G18" s="7">
        <v>14</v>
      </c>
      <c r="H18" s="7">
        <v>10</v>
      </c>
      <c r="I18" s="7">
        <v>10</v>
      </c>
      <c r="J18" s="7">
        <v>17</v>
      </c>
      <c r="K18" s="7">
        <v>5</v>
      </c>
      <c r="L18" s="16">
        <f>SUM(F18:K18)</f>
        <v>80</v>
      </c>
    </row>
    <row r="19" spans="1:12" ht="12.75" customHeight="1">
      <c r="A19" s="22" t="s">
        <v>55</v>
      </c>
      <c r="B19" s="22" t="s">
        <v>56</v>
      </c>
      <c r="C19" s="22" t="s">
        <v>57</v>
      </c>
      <c r="D19" s="23">
        <v>782070</v>
      </c>
      <c r="E19" s="23">
        <v>370000</v>
      </c>
      <c r="F19" s="7">
        <v>15</v>
      </c>
      <c r="G19" s="7">
        <v>12</v>
      </c>
      <c r="H19" s="7">
        <v>10</v>
      </c>
      <c r="I19" s="7">
        <v>9</v>
      </c>
      <c r="J19" s="7">
        <v>13</v>
      </c>
      <c r="K19" s="7">
        <v>5</v>
      </c>
      <c r="L19" s="7">
        <f t="shared" ref="L19" si="0">SUM(F19:K19)</f>
        <v>64</v>
      </c>
    </row>
    <row r="20" spans="1:12" ht="12.75" customHeight="1">
      <c r="A20" s="22" t="s">
        <v>59</v>
      </c>
      <c r="B20" s="22" t="s">
        <v>60</v>
      </c>
      <c r="C20" s="22" t="s">
        <v>57</v>
      </c>
      <c r="D20" s="23">
        <v>644175</v>
      </c>
      <c r="E20" s="23">
        <v>350000</v>
      </c>
      <c r="F20" s="7">
        <v>15</v>
      </c>
      <c r="G20" s="7">
        <v>12</v>
      </c>
      <c r="H20" s="7">
        <v>10</v>
      </c>
      <c r="I20" s="7">
        <v>8</v>
      </c>
      <c r="J20" s="7">
        <v>13</v>
      </c>
      <c r="K20" s="7">
        <v>5</v>
      </c>
      <c r="L20" s="7">
        <f>SUM(F20:K20)</f>
        <v>63</v>
      </c>
    </row>
    <row r="21" spans="1:12" ht="12.75" customHeight="1">
      <c r="A21" s="22" t="s">
        <v>52</v>
      </c>
      <c r="B21" s="22" t="s">
        <v>53</v>
      </c>
      <c r="C21" s="22" t="s">
        <v>54</v>
      </c>
      <c r="D21" s="23">
        <v>308000</v>
      </c>
      <c r="E21" s="23">
        <v>150000</v>
      </c>
      <c r="F21" s="7">
        <v>22</v>
      </c>
      <c r="G21" s="7">
        <v>12</v>
      </c>
      <c r="H21" s="7">
        <v>10</v>
      </c>
      <c r="I21" s="7">
        <v>7</v>
      </c>
      <c r="J21" s="7">
        <v>17</v>
      </c>
      <c r="K21" s="7">
        <v>4</v>
      </c>
      <c r="L21" s="7">
        <f t="shared" ref="L21:L22" si="1">SUM(F21:K21)</f>
        <v>72</v>
      </c>
    </row>
    <row r="22" spans="1:12" ht="12.75" customHeight="1">
      <c r="A22" s="22" t="s">
        <v>43</v>
      </c>
      <c r="B22" s="22" t="s">
        <v>44</v>
      </c>
      <c r="C22" s="22" t="s">
        <v>45</v>
      </c>
      <c r="D22" s="23">
        <v>316000</v>
      </c>
      <c r="E22" s="23">
        <v>121000</v>
      </c>
      <c r="F22" s="7">
        <v>24</v>
      </c>
      <c r="G22" s="7">
        <v>14</v>
      </c>
      <c r="H22" s="7">
        <v>10</v>
      </c>
      <c r="I22" s="7">
        <v>8</v>
      </c>
      <c r="J22" s="7">
        <v>19</v>
      </c>
      <c r="K22" s="7">
        <v>5</v>
      </c>
      <c r="L22" s="7">
        <f t="shared" si="1"/>
        <v>80</v>
      </c>
    </row>
    <row r="23" spans="1:12">
      <c r="D23" s="25">
        <f>SUM(D17:D20)</f>
        <v>2526162</v>
      </c>
      <c r="E23" s="25">
        <f>SUM(E17:E20)</f>
        <v>1510000</v>
      </c>
    </row>
    <row r="24" spans="1:1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</sheetData>
  <mergeCells count="13">
    <mergeCell ref="D13:D16"/>
    <mergeCell ref="E13:E16"/>
    <mergeCell ref="D9:L9"/>
    <mergeCell ref="D10:L10"/>
    <mergeCell ref="F13:K13"/>
    <mergeCell ref="L13:L15"/>
    <mergeCell ref="F14:G14"/>
    <mergeCell ref="H14:K14"/>
    <mergeCell ref="A2:B2"/>
    <mergeCell ref="A7:C7"/>
    <mergeCell ref="A13:A16"/>
    <mergeCell ref="B13:B16"/>
    <mergeCell ref="C13:C16"/>
  </mergeCells>
  <dataValidations count="5">
    <dataValidation type="decimal" operator="lessThanOrEqual" allowBlank="1" showInputMessage="1" showErrorMessage="1" error="max. 10" sqref="H17:I22" xr:uid="{0C6BE8E8-59AD-49EC-A728-0A7FCC6B8CC8}">
      <formula1>10</formula1>
    </dataValidation>
    <dataValidation type="decimal" operator="lessThanOrEqual" allowBlank="1" showInputMessage="1" showErrorMessage="1" error="max. 5" sqref="K17:K22" xr:uid="{064574EA-673F-4208-B24A-DA689802A30C}">
      <formula1>5</formula1>
    </dataValidation>
    <dataValidation type="decimal" operator="lessThanOrEqual" allowBlank="1" showInputMessage="1" showErrorMessage="1" error="max. 25" sqref="J17:J22" xr:uid="{9CD49816-0AC5-45E3-B0E4-4D187BFD4D6D}">
      <formula1>25</formula1>
    </dataValidation>
    <dataValidation type="decimal" operator="lessThanOrEqual" allowBlank="1" showInputMessage="1" showErrorMessage="1" error="max. 20" sqref="G17:G22" xr:uid="{DACCF4B5-016B-4316-ABF4-8EC713F9BD65}">
      <formula1>20</formula1>
    </dataValidation>
    <dataValidation type="decimal" operator="lessThanOrEqual" allowBlank="1" showInputMessage="1" showErrorMessage="1" error="max. 30" sqref="F17:F22" xr:uid="{737F93D3-6E1F-427A-B3A4-D359AF22082F}">
      <formula1>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22FB-6EA5-4537-8806-1EDF4CDCDA09}">
  <dimension ref="A1:L34"/>
  <sheetViews>
    <sheetView showGridLines="0" zoomScale="70" zoomScaleNormal="70" workbookViewId="0"/>
  </sheetViews>
  <sheetFormatPr defaultColWidth="9.140625" defaultRowHeight="12.95"/>
  <cols>
    <col min="1" max="1" width="11.42578125" style="2" customWidth="1"/>
    <col min="2" max="2" width="53.140625" style="2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45" t="s">
        <v>1</v>
      </c>
      <c r="B2" s="45"/>
      <c r="D2" s="3" t="s">
        <v>62</v>
      </c>
    </row>
    <row r="3" spans="1:12" ht="15" customHeight="1">
      <c r="A3" s="3" t="s">
        <v>3</v>
      </c>
      <c r="D3" s="9" t="s">
        <v>63</v>
      </c>
    </row>
    <row r="4" spans="1:12" ht="15" customHeight="1">
      <c r="A4" s="26" t="s">
        <v>5</v>
      </c>
      <c r="D4" s="2" t="s">
        <v>64</v>
      </c>
    </row>
    <row r="5" spans="1:12" ht="15" customHeight="1">
      <c r="A5" s="21" t="s">
        <v>7</v>
      </c>
      <c r="D5" s="2" t="s">
        <v>65</v>
      </c>
    </row>
    <row r="6" spans="1:12" ht="15" customHeight="1">
      <c r="A6" s="19" t="s">
        <v>9</v>
      </c>
      <c r="D6" s="2" t="s">
        <v>10</v>
      </c>
    </row>
    <row r="7" spans="1:12" ht="14.25" customHeight="1">
      <c r="A7" s="45" t="s">
        <v>66</v>
      </c>
      <c r="B7" s="43"/>
      <c r="C7" s="43"/>
    </row>
    <row r="8" spans="1:12" ht="13.5" customHeight="1">
      <c r="A8" s="2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</row>
    <row r="9" spans="1:12" ht="15.75" customHeight="1">
      <c r="A9" s="3" t="s">
        <v>14</v>
      </c>
      <c r="D9" s="44" t="s">
        <v>15</v>
      </c>
      <c r="E9" s="44"/>
      <c r="F9" s="44"/>
      <c r="G9" s="44"/>
      <c r="H9" s="44"/>
      <c r="I9" s="44"/>
      <c r="J9" s="44"/>
      <c r="K9" s="44"/>
      <c r="L9" s="44"/>
    </row>
    <row r="10" spans="1:12" ht="26.25" customHeight="1">
      <c r="D10" s="44" t="s">
        <v>16</v>
      </c>
      <c r="E10" s="44"/>
      <c r="F10" s="44"/>
      <c r="G10" s="44"/>
      <c r="H10" s="44"/>
      <c r="I10" s="44"/>
      <c r="J10" s="44"/>
      <c r="K10" s="44"/>
      <c r="L10" s="44"/>
    </row>
    <row r="11" spans="1:12" ht="15" customHeight="1">
      <c r="A11" s="3"/>
    </row>
    <row r="12" spans="1:12" ht="15" customHeight="1">
      <c r="A12" s="3"/>
      <c r="G12" s="3"/>
      <c r="H12" s="3"/>
      <c r="I12" s="3"/>
    </row>
    <row r="13" spans="1:12" ht="15" customHeight="1">
      <c r="A13" s="46" t="s">
        <v>17</v>
      </c>
      <c r="B13" s="39" t="s">
        <v>18</v>
      </c>
      <c r="C13" s="39" t="s">
        <v>19</v>
      </c>
      <c r="D13" s="39" t="s">
        <v>20</v>
      </c>
      <c r="E13" s="50" t="s">
        <v>21</v>
      </c>
      <c r="F13" s="35" t="s">
        <v>22</v>
      </c>
      <c r="G13" s="36"/>
      <c r="H13" s="36"/>
      <c r="I13" s="36"/>
      <c r="J13" s="36"/>
      <c r="K13" s="36"/>
      <c r="L13" s="39" t="s">
        <v>23</v>
      </c>
    </row>
    <row r="14" spans="1:12" ht="14.45" customHeight="1">
      <c r="A14" s="47"/>
      <c r="B14" s="40"/>
      <c r="C14" s="40"/>
      <c r="D14" s="40"/>
      <c r="E14" s="51"/>
      <c r="F14" s="55" t="s">
        <v>30</v>
      </c>
      <c r="G14" s="56"/>
      <c r="H14" s="37" t="s">
        <v>31</v>
      </c>
      <c r="I14" s="38"/>
      <c r="J14" s="38"/>
      <c r="K14" s="38"/>
      <c r="L14" s="40"/>
    </row>
    <row r="15" spans="1:12" ht="87" customHeight="1">
      <c r="A15" s="47"/>
      <c r="B15" s="40"/>
      <c r="C15" s="40"/>
      <c r="D15" s="40"/>
      <c r="E15" s="51"/>
      <c r="F15" s="11" t="s">
        <v>32</v>
      </c>
      <c r="G15" s="11" t="s">
        <v>33</v>
      </c>
      <c r="H15" s="11" t="s">
        <v>34</v>
      </c>
      <c r="I15" s="11" t="s">
        <v>35</v>
      </c>
      <c r="J15" s="11" t="s">
        <v>36</v>
      </c>
      <c r="K15" s="17" t="s">
        <v>37</v>
      </c>
      <c r="L15" s="41"/>
    </row>
    <row r="16" spans="1:12" ht="30.95" customHeight="1">
      <c r="A16" s="48"/>
      <c r="B16" s="49"/>
      <c r="C16" s="49"/>
      <c r="D16" s="49"/>
      <c r="E16" s="52"/>
      <c r="F16" s="10" t="s">
        <v>38</v>
      </c>
      <c r="G16" s="10" t="s">
        <v>39</v>
      </c>
      <c r="H16" s="10" t="s">
        <v>40</v>
      </c>
      <c r="I16" s="10" t="s">
        <v>40</v>
      </c>
      <c r="J16" s="10" t="s">
        <v>41</v>
      </c>
      <c r="K16" s="10" t="s">
        <v>42</v>
      </c>
      <c r="L16" s="10"/>
    </row>
    <row r="17" spans="1:12" ht="12.75" customHeight="1">
      <c r="A17" s="22" t="s">
        <v>49</v>
      </c>
      <c r="B17" s="22" t="s">
        <v>50</v>
      </c>
      <c r="C17" s="22" t="s">
        <v>51</v>
      </c>
      <c r="D17" s="23">
        <v>615100</v>
      </c>
      <c r="E17" s="23">
        <v>420000</v>
      </c>
      <c r="F17" s="7">
        <v>26</v>
      </c>
      <c r="G17" s="7">
        <v>15</v>
      </c>
      <c r="H17" s="7">
        <v>10</v>
      </c>
      <c r="I17" s="7">
        <v>8</v>
      </c>
      <c r="J17" s="7">
        <v>6</v>
      </c>
      <c r="K17" s="7">
        <v>4</v>
      </c>
      <c r="L17" s="18">
        <f>SUM(F17:K17)</f>
        <v>69</v>
      </c>
    </row>
    <row r="18" spans="1:12" ht="12.75" customHeight="1">
      <c r="A18" s="22" t="s">
        <v>46</v>
      </c>
      <c r="B18" s="22" t="s">
        <v>47</v>
      </c>
      <c r="C18" s="22" t="s">
        <v>48</v>
      </c>
      <c r="D18" s="23">
        <v>484817</v>
      </c>
      <c r="E18" s="23">
        <v>370000</v>
      </c>
      <c r="F18" s="7">
        <v>26</v>
      </c>
      <c r="G18" s="7">
        <v>15</v>
      </c>
      <c r="H18" s="7">
        <v>9</v>
      </c>
      <c r="I18" s="7">
        <v>9</v>
      </c>
      <c r="J18" s="7">
        <v>17</v>
      </c>
      <c r="K18" s="7">
        <v>4</v>
      </c>
      <c r="L18" s="16">
        <f>SUM(F18:K18)</f>
        <v>80</v>
      </c>
    </row>
    <row r="19" spans="1:12" ht="12.75" customHeight="1">
      <c r="A19" s="22" t="s">
        <v>55</v>
      </c>
      <c r="B19" s="22" t="s">
        <v>56</v>
      </c>
      <c r="C19" s="22" t="s">
        <v>57</v>
      </c>
      <c r="D19" s="23">
        <v>782070</v>
      </c>
      <c r="E19" s="23">
        <v>370000</v>
      </c>
      <c r="F19" s="7">
        <v>7</v>
      </c>
      <c r="G19" s="7">
        <v>7</v>
      </c>
      <c r="H19" s="7">
        <v>5</v>
      </c>
      <c r="I19" s="7">
        <v>8</v>
      </c>
      <c r="J19" s="7">
        <v>13</v>
      </c>
      <c r="K19" s="7">
        <v>4</v>
      </c>
      <c r="L19" s="7">
        <f t="shared" ref="L19" si="0">SUM(F19:K19)</f>
        <v>44</v>
      </c>
    </row>
    <row r="20" spans="1:12" ht="12.75" customHeight="1">
      <c r="A20" s="22" t="s">
        <v>59</v>
      </c>
      <c r="B20" s="22" t="s">
        <v>60</v>
      </c>
      <c r="C20" s="22" t="s">
        <v>57</v>
      </c>
      <c r="D20" s="23">
        <v>644175</v>
      </c>
      <c r="E20" s="23">
        <v>350000</v>
      </c>
      <c r="F20" s="7">
        <v>7</v>
      </c>
      <c r="G20" s="7">
        <v>7</v>
      </c>
      <c r="H20" s="7">
        <v>5</v>
      </c>
      <c r="I20" s="7">
        <v>8</v>
      </c>
      <c r="J20" s="7">
        <v>13</v>
      </c>
      <c r="K20" s="7">
        <v>4</v>
      </c>
      <c r="L20" s="7">
        <f>SUM(F20:K20)</f>
        <v>44</v>
      </c>
    </row>
    <row r="21" spans="1:12" ht="12.75" customHeight="1">
      <c r="A21" s="22" t="s">
        <v>52</v>
      </c>
      <c r="B21" s="22" t="s">
        <v>53</v>
      </c>
      <c r="C21" s="22" t="s">
        <v>54</v>
      </c>
      <c r="D21" s="23">
        <v>308000</v>
      </c>
      <c r="E21" s="23">
        <v>150000</v>
      </c>
      <c r="F21" s="7">
        <v>22</v>
      </c>
      <c r="G21" s="7">
        <v>15</v>
      </c>
      <c r="H21" s="7">
        <v>8</v>
      </c>
      <c r="I21" s="7">
        <v>9</v>
      </c>
      <c r="J21" s="7">
        <v>10</v>
      </c>
      <c r="K21" s="7">
        <v>4</v>
      </c>
      <c r="L21" s="7">
        <f t="shared" ref="L21:L22" si="1">SUM(F21:K21)</f>
        <v>68</v>
      </c>
    </row>
    <row r="22" spans="1:12" ht="12.75" customHeight="1">
      <c r="A22" s="22" t="s">
        <v>43</v>
      </c>
      <c r="B22" s="22" t="s">
        <v>44</v>
      </c>
      <c r="C22" s="22" t="s">
        <v>45</v>
      </c>
      <c r="D22" s="23">
        <v>316000</v>
      </c>
      <c r="E22" s="23">
        <v>121000</v>
      </c>
      <c r="F22" s="7">
        <v>25</v>
      </c>
      <c r="G22" s="7">
        <v>15</v>
      </c>
      <c r="H22" s="7">
        <v>10</v>
      </c>
      <c r="I22" s="7">
        <v>9</v>
      </c>
      <c r="J22" s="7">
        <v>22</v>
      </c>
      <c r="K22" s="7">
        <v>5</v>
      </c>
      <c r="L22" s="7">
        <f t="shared" si="1"/>
        <v>86</v>
      </c>
    </row>
    <row r="23" spans="1:12">
      <c r="D23" s="25">
        <f>SUM(D17:D20)</f>
        <v>2526162</v>
      </c>
      <c r="E23" s="25">
        <f>SUM(E17:E20)</f>
        <v>1510000</v>
      </c>
    </row>
    <row r="24" spans="1:1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</sheetData>
  <mergeCells count="13">
    <mergeCell ref="A2:B2"/>
    <mergeCell ref="D9:L9"/>
    <mergeCell ref="D10:L10"/>
    <mergeCell ref="F13:K13"/>
    <mergeCell ref="L13:L15"/>
    <mergeCell ref="F14:G14"/>
    <mergeCell ref="H14:K14"/>
    <mergeCell ref="A7:C7"/>
    <mergeCell ref="A13:A16"/>
    <mergeCell ref="B13:B16"/>
    <mergeCell ref="C13:C16"/>
    <mergeCell ref="D13:D16"/>
    <mergeCell ref="E13:E16"/>
  </mergeCells>
  <dataValidations count="5">
    <dataValidation type="decimal" operator="lessThanOrEqual" allowBlank="1" showInputMessage="1" showErrorMessage="1" error="max. 10" sqref="H17:I22" xr:uid="{A934377C-37C0-47C4-A0B9-21684753B359}">
      <formula1>10</formula1>
    </dataValidation>
    <dataValidation type="decimal" operator="lessThanOrEqual" allowBlank="1" showInputMessage="1" showErrorMessage="1" error="max. 30" sqref="F17:F22" xr:uid="{4A424BBF-CD3A-4EEA-85FD-C9F35C1539AB}">
      <formula1>30</formula1>
    </dataValidation>
    <dataValidation type="decimal" operator="lessThanOrEqual" allowBlank="1" showInputMessage="1" showErrorMessage="1" error="max. 20" sqref="G17:G22" xr:uid="{38774151-F66C-44B3-A20C-DDF4F2DAC8CD}">
      <formula1>20</formula1>
    </dataValidation>
    <dataValidation type="decimal" operator="lessThanOrEqual" allowBlank="1" showInputMessage="1" showErrorMessage="1" error="max. 25" sqref="J17:J22" xr:uid="{981F54BF-45A3-4A20-8E2F-7173E27EE5AF}">
      <formula1>25</formula1>
    </dataValidation>
    <dataValidation type="decimal" operator="lessThanOrEqual" allowBlank="1" showInputMessage="1" showErrorMessage="1" error="max. 5" sqref="K17:K22" xr:uid="{8DA08C34-B9F7-4C57-9DDA-60FA12E5349A}">
      <formula1>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D579-6B0D-437E-BCAF-4191A8E4F59E}">
  <dimension ref="A1:L34"/>
  <sheetViews>
    <sheetView showGridLines="0" zoomScale="70" zoomScaleNormal="70" workbookViewId="0"/>
  </sheetViews>
  <sheetFormatPr defaultColWidth="9.140625" defaultRowHeight="12.95"/>
  <cols>
    <col min="1" max="1" width="11.42578125" style="2" customWidth="1"/>
    <col min="2" max="2" width="53.140625" style="2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45" t="s">
        <v>1</v>
      </c>
      <c r="B2" s="45"/>
      <c r="D2" s="3" t="s">
        <v>62</v>
      </c>
    </row>
    <row r="3" spans="1:12" ht="15" customHeight="1">
      <c r="A3" s="3" t="s">
        <v>3</v>
      </c>
      <c r="D3" s="9" t="s">
        <v>63</v>
      </c>
    </row>
    <row r="4" spans="1:12" ht="15" customHeight="1">
      <c r="A4" s="26" t="s">
        <v>5</v>
      </c>
      <c r="D4" s="2" t="s">
        <v>64</v>
      </c>
    </row>
    <row r="5" spans="1:12" ht="15" customHeight="1">
      <c r="A5" s="21" t="s">
        <v>7</v>
      </c>
      <c r="D5" s="2" t="s">
        <v>65</v>
      </c>
    </row>
    <row r="6" spans="1:12" ht="15" customHeight="1">
      <c r="A6" s="19" t="s">
        <v>9</v>
      </c>
      <c r="D6" s="2" t="s">
        <v>10</v>
      </c>
    </row>
    <row r="7" spans="1:12" ht="14.25" customHeight="1">
      <c r="A7" s="45" t="s">
        <v>66</v>
      </c>
      <c r="B7" s="43"/>
      <c r="C7" s="43"/>
    </row>
    <row r="8" spans="1:12" ht="13.5" customHeight="1">
      <c r="A8" s="2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</row>
    <row r="9" spans="1:12" ht="15.75" customHeight="1">
      <c r="A9" s="3" t="s">
        <v>14</v>
      </c>
      <c r="D9" s="44" t="s">
        <v>15</v>
      </c>
      <c r="E9" s="44"/>
      <c r="F9" s="44"/>
      <c r="G9" s="44"/>
      <c r="H9" s="44"/>
      <c r="I9" s="44"/>
      <c r="J9" s="44"/>
      <c r="K9" s="44"/>
      <c r="L9" s="44"/>
    </row>
    <row r="10" spans="1:12" ht="26.25" customHeight="1">
      <c r="D10" s="44" t="s">
        <v>16</v>
      </c>
      <c r="E10" s="44"/>
      <c r="F10" s="44"/>
      <c r="G10" s="44"/>
      <c r="H10" s="44"/>
      <c r="I10" s="44"/>
      <c r="J10" s="44"/>
      <c r="K10" s="44"/>
      <c r="L10" s="44"/>
    </row>
    <row r="11" spans="1:12" ht="15" customHeight="1">
      <c r="A11" s="3"/>
    </row>
    <row r="12" spans="1:12" ht="15" customHeight="1">
      <c r="A12" s="3"/>
      <c r="G12" s="3"/>
      <c r="H12" s="3"/>
      <c r="I12" s="3"/>
    </row>
    <row r="13" spans="1:12" ht="15" customHeight="1">
      <c r="A13" s="46" t="s">
        <v>17</v>
      </c>
      <c r="B13" s="39" t="s">
        <v>18</v>
      </c>
      <c r="C13" s="39" t="s">
        <v>19</v>
      </c>
      <c r="D13" s="39" t="s">
        <v>20</v>
      </c>
      <c r="E13" s="50" t="s">
        <v>21</v>
      </c>
      <c r="F13" s="35" t="s">
        <v>22</v>
      </c>
      <c r="G13" s="36"/>
      <c r="H13" s="36"/>
      <c r="I13" s="36"/>
      <c r="J13" s="36"/>
      <c r="K13" s="36"/>
      <c r="L13" s="39" t="s">
        <v>23</v>
      </c>
    </row>
    <row r="14" spans="1:12" ht="14.45" customHeight="1">
      <c r="A14" s="47"/>
      <c r="B14" s="40"/>
      <c r="C14" s="40"/>
      <c r="D14" s="40"/>
      <c r="E14" s="51"/>
      <c r="F14" s="55" t="s">
        <v>30</v>
      </c>
      <c r="G14" s="56"/>
      <c r="H14" s="37" t="s">
        <v>31</v>
      </c>
      <c r="I14" s="38"/>
      <c r="J14" s="38"/>
      <c r="K14" s="38"/>
      <c r="L14" s="40"/>
    </row>
    <row r="15" spans="1:12" ht="87" customHeight="1">
      <c r="A15" s="47"/>
      <c r="B15" s="40"/>
      <c r="C15" s="40"/>
      <c r="D15" s="40"/>
      <c r="E15" s="51"/>
      <c r="F15" s="11" t="s">
        <v>32</v>
      </c>
      <c r="G15" s="11" t="s">
        <v>33</v>
      </c>
      <c r="H15" s="11" t="s">
        <v>34</v>
      </c>
      <c r="I15" s="11" t="s">
        <v>35</v>
      </c>
      <c r="J15" s="11" t="s">
        <v>36</v>
      </c>
      <c r="K15" s="17" t="s">
        <v>37</v>
      </c>
      <c r="L15" s="41"/>
    </row>
    <row r="16" spans="1:12" ht="30.95" customHeight="1">
      <c r="A16" s="48"/>
      <c r="B16" s="49"/>
      <c r="C16" s="49"/>
      <c r="D16" s="49"/>
      <c r="E16" s="52"/>
      <c r="F16" s="10" t="s">
        <v>38</v>
      </c>
      <c r="G16" s="10" t="s">
        <v>39</v>
      </c>
      <c r="H16" s="10" t="s">
        <v>40</v>
      </c>
      <c r="I16" s="10" t="s">
        <v>40</v>
      </c>
      <c r="J16" s="10" t="s">
        <v>41</v>
      </c>
      <c r="K16" s="10" t="s">
        <v>42</v>
      </c>
      <c r="L16" s="10"/>
    </row>
    <row r="17" spans="1:12" ht="12.75" customHeight="1">
      <c r="A17" s="22" t="s">
        <v>49</v>
      </c>
      <c r="B17" s="22" t="s">
        <v>50</v>
      </c>
      <c r="C17" s="22" t="s">
        <v>51</v>
      </c>
      <c r="D17" s="23">
        <v>615100</v>
      </c>
      <c r="E17" s="23">
        <v>420000</v>
      </c>
      <c r="F17" s="7">
        <v>26</v>
      </c>
      <c r="G17" s="7">
        <v>19</v>
      </c>
      <c r="H17" s="7">
        <v>10</v>
      </c>
      <c r="I17" s="7">
        <v>8</v>
      </c>
      <c r="J17" s="7">
        <v>10</v>
      </c>
      <c r="K17" s="7">
        <v>5</v>
      </c>
      <c r="L17" s="18">
        <f>SUM(F17:K17)</f>
        <v>78</v>
      </c>
    </row>
    <row r="18" spans="1:12" ht="12.75" customHeight="1">
      <c r="A18" s="22" t="s">
        <v>46</v>
      </c>
      <c r="B18" s="22" t="s">
        <v>47</v>
      </c>
      <c r="C18" s="22" t="s">
        <v>48</v>
      </c>
      <c r="D18" s="23">
        <v>484817</v>
      </c>
      <c r="E18" s="23">
        <v>370000</v>
      </c>
      <c r="F18" s="7">
        <v>28</v>
      </c>
      <c r="G18" s="7">
        <v>16</v>
      </c>
      <c r="H18" s="7">
        <v>9</v>
      </c>
      <c r="I18" s="7">
        <v>10</v>
      </c>
      <c r="J18" s="7">
        <v>19</v>
      </c>
      <c r="K18" s="7">
        <v>5</v>
      </c>
      <c r="L18" s="16">
        <f>SUM(F18:K18)</f>
        <v>87</v>
      </c>
    </row>
    <row r="19" spans="1:12" ht="12.75" customHeight="1">
      <c r="A19" s="22" t="s">
        <v>55</v>
      </c>
      <c r="B19" s="22" t="s">
        <v>56</v>
      </c>
      <c r="C19" s="22" t="s">
        <v>57</v>
      </c>
      <c r="D19" s="23">
        <v>782070</v>
      </c>
      <c r="E19" s="23">
        <v>370000</v>
      </c>
      <c r="F19" s="7">
        <v>7</v>
      </c>
      <c r="G19" s="7">
        <v>10</v>
      </c>
      <c r="H19" s="7">
        <v>6</v>
      </c>
      <c r="I19" s="7">
        <v>6</v>
      </c>
      <c r="J19" s="7">
        <v>12</v>
      </c>
      <c r="K19" s="7">
        <v>4</v>
      </c>
      <c r="L19" s="7">
        <f t="shared" ref="L19" si="0">SUM(F19:K19)</f>
        <v>45</v>
      </c>
    </row>
    <row r="20" spans="1:12" ht="12.75" customHeight="1">
      <c r="A20" s="22" t="s">
        <v>59</v>
      </c>
      <c r="B20" s="22" t="s">
        <v>60</v>
      </c>
      <c r="C20" s="22" t="s">
        <v>57</v>
      </c>
      <c r="D20" s="23">
        <v>644175</v>
      </c>
      <c r="E20" s="23">
        <v>350000</v>
      </c>
      <c r="F20" s="7">
        <v>7</v>
      </c>
      <c r="G20" s="7">
        <v>10</v>
      </c>
      <c r="H20" s="7">
        <v>6</v>
      </c>
      <c r="I20" s="7">
        <v>6</v>
      </c>
      <c r="J20" s="7">
        <v>12</v>
      </c>
      <c r="K20" s="7">
        <v>4</v>
      </c>
      <c r="L20" s="7">
        <f>SUM(F20:K20)</f>
        <v>45</v>
      </c>
    </row>
    <row r="21" spans="1:12" ht="12.75" customHeight="1">
      <c r="A21" s="22" t="s">
        <v>52</v>
      </c>
      <c r="B21" s="22" t="s">
        <v>53</v>
      </c>
      <c r="C21" s="22" t="s">
        <v>54</v>
      </c>
      <c r="D21" s="23">
        <v>308000</v>
      </c>
      <c r="E21" s="23">
        <v>150000</v>
      </c>
      <c r="F21" s="7">
        <v>22</v>
      </c>
      <c r="G21" s="7">
        <v>15</v>
      </c>
      <c r="H21" s="7">
        <v>9</v>
      </c>
      <c r="I21" s="7">
        <v>10</v>
      </c>
      <c r="J21" s="7">
        <v>10</v>
      </c>
      <c r="K21" s="7">
        <v>4</v>
      </c>
      <c r="L21" s="7">
        <f t="shared" ref="L21:L22" si="1">SUM(F21:K21)</f>
        <v>70</v>
      </c>
    </row>
    <row r="22" spans="1:12" ht="12.75" customHeight="1">
      <c r="A22" s="22" t="s">
        <v>43</v>
      </c>
      <c r="B22" s="22" t="s">
        <v>44</v>
      </c>
      <c r="C22" s="22" t="s">
        <v>45</v>
      </c>
      <c r="D22" s="23">
        <v>316000</v>
      </c>
      <c r="E22" s="23">
        <v>121000</v>
      </c>
      <c r="F22" s="7">
        <v>28</v>
      </c>
      <c r="G22" s="7">
        <v>17</v>
      </c>
      <c r="H22" s="7">
        <v>9</v>
      </c>
      <c r="I22" s="7">
        <v>10</v>
      </c>
      <c r="J22" s="7">
        <v>22</v>
      </c>
      <c r="K22" s="7">
        <v>5</v>
      </c>
      <c r="L22" s="7">
        <f t="shared" si="1"/>
        <v>91</v>
      </c>
    </row>
    <row r="23" spans="1:12">
      <c r="D23" s="25">
        <f>SUM(D17:D20)</f>
        <v>2526162</v>
      </c>
      <c r="E23" s="25">
        <f>SUM(E17:E20)</f>
        <v>1510000</v>
      </c>
    </row>
    <row r="24" spans="1:1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</sheetData>
  <mergeCells count="13">
    <mergeCell ref="A2:B2"/>
    <mergeCell ref="D9:L9"/>
    <mergeCell ref="D10:L10"/>
    <mergeCell ref="F13:K13"/>
    <mergeCell ref="L13:L15"/>
    <mergeCell ref="F14:G14"/>
    <mergeCell ref="H14:K14"/>
    <mergeCell ref="A7:C7"/>
    <mergeCell ref="A13:A16"/>
    <mergeCell ref="B13:B16"/>
    <mergeCell ref="C13:C16"/>
    <mergeCell ref="D13:D16"/>
    <mergeCell ref="E13:E16"/>
  </mergeCells>
  <dataValidations count="5">
    <dataValidation type="decimal" operator="lessThanOrEqual" allowBlank="1" showInputMessage="1" showErrorMessage="1" error="max. 10" sqref="H17:I22" xr:uid="{660A11CE-EC7C-4D5B-AF9E-51A73F7AEE6A}">
      <formula1>10</formula1>
    </dataValidation>
    <dataValidation type="decimal" operator="lessThanOrEqual" allowBlank="1" showInputMessage="1" showErrorMessage="1" error="max. 30" sqref="F17:F22" xr:uid="{6522E104-72A4-4A72-8CFE-8D2DF3F9C4B9}">
      <formula1>30</formula1>
    </dataValidation>
    <dataValidation type="decimal" operator="lessThanOrEqual" allowBlank="1" showInputMessage="1" showErrorMessage="1" error="max. 20" sqref="G17:G22" xr:uid="{8A6876F2-5082-46AF-8FBD-09524A7F8E11}">
      <formula1>20</formula1>
    </dataValidation>
    <dataValidation type="decimal" operator="lessThanOrEqual" allowBlank="1" showInputMessage="1" showErrorMessage="1" error="max. 25" sqref="J17:J22" xr:uid="{4E0D7DC1-2028-4EC2-B1DE-EF61EA3CD587}">
      <formula1>25</formula1>
    </dataValidation>
    <dataValidation type="decimal" operator="lessThanOrEqual" allowBlank="1" showInputMessage="1" showErrorMessage="1" error="max. 5" sqref="K17:K22" xr:uid="{BADD39E1-834E-411F-87E6-9B12C84EFDA9}">
      <formula1>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53D2-BA0B-4D34-BAC8-4DB6B49EC382}">
  <dimension ref="A1:L34"/>
  <sheetViews>
    <sheetView showGridLines="0" zoomScale="70" zoomScaleNormal="70" workbookViewId="0">
      <selection activeCell="F16" sqref="F16:K16"/>
    </sheetView>
  </sheetViews>
  <sheetFormatPr defaultColWidth="9.140625" defaultRowHeight="12.95"/>
  <cols>
    <col min="1" max="1" width="11.42578125" style="2" customWidth="1"/>
    <col min="2" max="2" width="53.140625" style="2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45" t="s">
        <v>1</v>
      </c>
      <c r="B2" s="45"/>
      <c r="D2" s="3" t="s">
        <v>62</v>
      </c>
    </row>
    <row r="3" spans="1:12" ht="15" customHeight="1">
      <c r="A3" s="3" t="s">
        <v>3</v>
      </c>
      <c r="D3" s="9" t="s">
        <v>63</v>
      </c>
    </row>
    <row r="4" spans="1:12" ht="15" customHeight="1">
      <c r="A4" s="26" t="s">
        <v>5</v>
      </c>
      <c r="D4" s="2" t="s">
        <v>64</v>
      </c>
    </row>
    <row r="5" spans="1:12" ht="15" customHeight="1">
      <c r="A5" s="21" t="s">
        <v>7</v>
      </c>
      <c r="D5" s="2" t="s">
        <v>65</v>
      </c>
    </row>
    <row r="6" spans="1:12" ht="15" customHeight="1">
      <c r="A6" s="19" t="s">
        <v>9</v>
      </c>
      <c r="D6" s="2" t="s">
        <v>10</v>
      </c>
    </row>
    <row r="7" spans="1:12" ht="14.25" customHeight="1">
      <c r="A7" s="45" t="s">
        <v>66</v>
      </c>
      <c r="B7" s="43"/>
      <c r="C7" s="43"/>
    </row>
    <row r="8" spans="1:12" ht="13.5" customHeight="1">
      <c r="A8" s="2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</row>
    <row r="9" spans="1:12" ht="15.75" customHeight="1">
      <c r="A9" s="3" t="s">
        <v>14</v>
      </c>
      <c r="D9" s="44" t="s">
        <v>15</v>
      </c>
      <c r="E9" s="44"/>
      <c r="F9" s="44"/>
      <c r="G9" s="44"/>
      <c r="H9" s="44"/>
      <c r="I9" s="44"/>
      <c r="J9" s="44"/>
      <c r="K9" s="44"/>
      <c r="L9" s="44"/>
    </row>
    <row r="10" spans="1:12" ht="26.25" customHeight="1">
      <c r="D10" s="44" t="s">
        <v>16</v>
      </c>
      <c r="E10" s="44"/>
      <c r="F10" s="44"/>
      <c r="G10" s="44"/>
      <c r="H10" s="44"/>
      <c r="I10" s="44"/>
      <c r="J10" s="44"/>
      <c r="K10" s="44"/>
      <c r="L10" s="44"/>
    </row>
    <row r="11" spans="1:12" ht="15" customHeight="1">
      <c r="A11" s="3"/>
    </row>
    <row r="12" spans="1:12" ht="15" customHeight="1">
      <c r="A12" s="3"/>
      <c r="G12" s="3"/>
      <c r="H12" s="3"/>
      <c r="I12" s="3"/>
    </row>
    <row r="13" spans="1:12" ht="15" customHeight="1">
      <c r="A13" s="46" t="s">
        <v>17</v>
      </c>
      <c r="B13" s="39" t="s">
        <v>18</v>
      </c>
      <c r="C13" s="39" t="s">
        <v>19</v>
      </c>
      <c r="D13" s="39" t="s">
        <v>20</v>
      </c>
      <c r="E13" s="50" t="s">
        <v>21</v>
      </c>
      <c r="F13" s="35" t="s">
        <v>22</v>
      </c>
      <c r="G13" s="36"/>
      <c r="H13" s="36"/>
      <c r="I13" s="36"/>
      <c r="J13" s="36"/>
      <c r="K13" s="36"/>
      <c r="L13" s="39" t="s">
        <v>23</v>
      </c>
    </row>
    <row r="14" spans="1:12" ht="14.45" customHeight="1">
      <c r="A14" s="47"/>
      <c r="B14" s="40"/>
      <c r="C14" s="40"/>
      <c r="D14" s="40"/>
      <c r="E14" s="51"/>
      <c r="F14" s="55" t="s">
        <v>30</v>
      </c>
      <c r="G14" s="56"/>
      <c r="H14" s="37" t="s">
        <v>31</v>
      </c>
      <c r="I14" s="38"/>
      <c r="J14" s="38"/>
      <c r="K14" s="38"/>
      <c r="L14" s="40"/>
    </row>
    <row r="15" spans="1:12" ht="87" customHeight="1">
      <c r="A15" s="47"/>
      <c r="B15" s="40"/>
      <c r="C15" s="40"/>
      <c r="D15" s="40"/>
      <c r="E15" s="51"/>
      <c r="F15" s="11" t="s">
        <v>32</v>
      </c>
      <c r="G15" s="11" t="s">
        <v>33</v>
      </c>
      <c r="H15" s="11" t="s">
        <v>34</v>
      </c>
      <c r="I15" s="11" t="s">
        <v>35</v>
      </c>
      <c r="J15" s="11" t="s">
        <v>36</v>
      </c>
      <c r="K15" s="17" t="s">
        <v>37</v>
      </c>
      <c r="L15" s="41"/>
    </row>
    <row r="16" spans="1:12" ht="30.95" customHeight="1">
      <c r="A16" s="48"/>
      <c r="B16" s="49"/>
      <c r="C16" s="49"/>
      <c r="D16" s="49"/>
      <c r="E16" s="52"/>
      <c r="F16" s="10" t="s">
        <v>38</v>
      </c>
      <c r="G16" s="10" t="s">
        <v>39</v>
      </c>
      <c r="H16" s="10" t="s">
        <v>40</v>
      </c>
      <c r="I16" s="10" t="s">
        <v>40</v>
      </c>
      <c r="J16" s="10" t="s">
        <v>41</v>
      </c>
      <c r="K16" s="10" t="s">
        <v>42</v>
      </c>
      <c r="L16" s="10"/>
    </row>
    <row r="17" spans="1:12" ht="12.75" customHeight="1">
      <c r="A17" s="22" t="s">
        <v>49</v>
      </c>
      <c r="B17" s="22" t="s">
        <v>50</v>
      </c>
      <c r="C17" s="22" t="s">
        <v>51</v>
      </c>
      <c r="D17" s="23">
        <v>615100</v>
      </c>
      <c r="E17" s="23">
        <v>420000</v>
      </c>
      <c r="F17" s="7">
        <v>29</v>
      </c>
      <c r="G17" s="7">
        <v>18</v>
      </c>
      <c r="H17" s="7">
        <v>10</v>
      </c>
      <c r="I17" s="7">
        <v>10</v>
      </c>
      <c r="J17" s="7">
        <v>19</v>
      </c>
      <c r="K17" s="7">
        <v>5</v>
      </c>
      <c r="L17" s="18">
        <f>SUM(F17:K17)</f>
        <v>91</v>
      </c>
    </row>
    <row r="18" spans="1:12" ht="12.75" customHeight="1">
      <c r="A18" s="22" t="s">
        <v>46</v>
      </c>
      <c r="B18" s="22" t="s">
        <v>47</v>
      </c>
      <c r="C18" s="22" t="s">
        <v>48</v>
      </c>
      <c r="D18" s="23">
        <v>484817</v>
      </c>
      <c r="E18" s="23">
        <v>370000</v>
      </c>
      <c r="F18" s="7">
        <v>29</v>
      </c>
      <c r="G18" s="7">
        <v>19</v>
      </c>
      <c r="H18" s="7">
        <v>10</v>
      </c>
      <c r="I18" s="7">
        <v>9</v>
      </c>
      <c r="J18" s="7">
        <v>18</v>
      </c>
      <c r="K18" s="7">
        <v>5</v>
      </c>
      <c r="L18" s="16">
        <f>SUM(F18:K18)</f>
        <v>90</v>
      </c>
    </row>
    <row r="19" spans="1:12" ht="12.75" customHeight="1">
      <c r="A19" s="22" t="s">
        <v>55</v>
      </c>
      <c r="B19" s="22" t="s">
        <v>56</v>
      </c>
      <c r="C19" s="22" t="s">
        <v>57</v>
      </c>
      <c r="D19" s="23">
        <v>782070</v>
      </c>
      <c r="E19" s="23">
        <v>370000</v>
      </c>
      <c r="F19" s="7">
        <v>15</v>
      </c>
      <c r="G19" s="7">
        <v>13</v>
      </c>
      <c r="H19" s="7">
        <v>8</v>
      </c>
      <c r="I19" s="7">
        <v>7</v>
      </c>
      <c r="J19" s="7">
        <v>15</v>
      </c>
      <c r="K19" s="7">
        <v>4</v>
      </c>
      <c r="L19" s="7">
        <f t="shared" ref="L19" si="0">SUM(F19:K19)</f>
        <v>62</v>
      </c>
    </row>
    <row r="20" spans="1:12" ht="12.75" customHeight="1">
      <c r="A20" s="22" t="s">
        <v>59</v>
      </c>
      <c r="B20" s="22" t="s">
        <v>60</v>
      </c>
      <c r="C20" s="22" t="s">
        <v>57</v>
      </c>
      <c r="D20" s="23">
        <v>644175</v>
      </c>
      <c r="E20" s="23">
        <v>350000</v>
      </c>
      <c r="F20" s="7">
        <v>15</v>
      </c>
      <c r="G20" s="7">
        <v>13</v>
      </c>
      <c r="H20" s="7">
        <v>8</v>
      </c>
      <c r="I20" s="7">
        <v>7</v>
      </c>
      <c r="J20" s="7">
        <v>15</v>
      </c>
      <c r="K20" s="7">
        <v>4</v>
      </c>
      <c r="L20" s="7">
        <f>SUM(F20:K20)</f>
        <v>62</v>
      </c>
    </row>
    <row r="21" spans="1:12" ht="12.75" customHeight="1">
      <c r="A21" s="22" t="s">
        <v>52</v>
      </c>
      <c r="B21" s="22" t="s">
        <v>53</v>
      </c>
      <c r="C21" s="22" t="s">
        <v>54</v>
      </c>
      <c r="D21" s="23">
        <v>308000</v>
      </c>
      <c r="E21" s="23">
        <v>150000</v>
      </c>
      <c r="F21" s="7">
        <v>22</v>
      </c>
      <c r="G21" s="7">
        <v>17</v>
      </c>
      <c r="H21" s="7">
        <v>8</v>
      </c>
      <c r="I21" s="7">
        <v>8</v>
      </c>
      <c r="J21" s="7">
        <v>16</v>
      </c>
      <c r="K21" s="7">
        <v>5</v>
      </c>
      <c r="L21" s="7">
        <f t="shared" ref="L21:L22" si="1">SUM(F21:K21)</f>
        <v>76</v>
      </c>
    </row>
    <row r="22" spans="1:12" ht="12.75" customHeight="1">
      <c r="A22" s="22" t="s">
        <v>43</v>
      </c>
      <c r="B22" s="22" t="s">
        <v>44</v>
      </c>
      <c r="C22" s="22" t="s">
        <v>45</v>
      </c>
      <c r="D22" s="23">
        <v>316000</v>
      </c>
      <c r="E22" s="23">
        <v>121000</v>
      </c>
      <c r="F22" s="7">
        <v>27</v>
      </c>
      <c r="G22" s="7">
        <v>18</v>
      </c>
      <c r="H22" s="7">
        <v>8</v>
      </c>
      <c r="I22" s="7">
        <v>8</v>
      </c>
      <c r="J22" s="7">
        <v>22</v>
      </c>
      <c r="K22" s="7">
        <v>5</v>
      </c>
      <c r="L22" s="7">
        <f t="shared" si="1"/>
        <v>88</v>
      </c>
    </row>
    <row r="23" spans="1:12">
      <c r="D23" s="25">
        <f>SUM(D17:D20)</f>
        <v>2526162</v>
      </c>
      <c r="E23" s="25">
        <f>SUM(E17:E20)</f>
        <v>1510000</v>
      </c>
    </row>
    <row r="24" spans="1:1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</sheetData>
  <mergeCells count="13">
    <mergeCell ref="A2:B2"/>
    <mergeCell ref="D9:L9"/>
    <mergeCell ref="D10:L10"/>
    <mergeCell ref="F13:K13"/>
    <mergeCell ref="L13:L15"/>
    <mergeCell ref="F14:G14"/>
    <mergeCell ref="H14:K14"/>
    <mergeCell ref="A7:C7"/>
    <mergeCell ref="A13:A16"/>
    <mergeCell ref="B13:B16"/>
    <mergeCell ref="C13:C16"/>
    <mergeCell ref="D13:D16"/>
    <mergeCell ref="E13:E16"/>
  </mergeCells>
  <dataValidations count="5">
    <dataValidation type="decimal" operator="lessThanOrEqual" allowBlank="1" showInputMessage="1" showErrorMessage="1" error="max. 10" sqref="H17:I22" xr:uid="{310F8A9E-662C-44A3-9ADB-18921BCC307C}">
      <formula1>10</formula1>
    </dataValidation>
    <dataValidation type="decimal" operator="lessThanOrEqual" allowBlank="1" showInputMessage="1" showErrorMessage="1" error="max. 30" sqref="F17:F22" xr:uid="{FC5D8A09-672B-4577-969A-E77677A9AD25}">
      <formula1>30</formula1>
    </dataValidation>
    <dataValidation type="decimal" operator="lessThanOrEqual" allowBlank="1" showInputMessage="1" showErrorMessage="1" error="max. 20" sqref="G17:G22" xr:uid="{F9410161-5B01-4ED5-85B2-C0F479B539CC}">
      <formula1>20</formula1>
    </dataValidation>
    <dataValidation type="decimal" operator="lessThanOrEqual" allowBlank="1" showInputMessage="1" showErrorMessage="1" error="max. 25" sqref="J17:J22" xr:uid="{0AD5528C-6A79-4642-97D9-AAC63F2D36E3}">
      <formula1>25</formula1>
    </dataValidation>
    <dataValidation type="decimal" operator="lessThanOrEqual" allowBlank="1" showInputMessage="1" showErrorMessage="1" error="max. 5" sqref="K17:K22" xr:uid="{3788CF27-ABAB-4F4B-A14E-3C4DD5DC947B}">
      <formula1>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F7CF-C0A7-4B48-9302-009DC1CE0738}">
  <dimension ref="A1:L34"/>
  <sheetViews>
    <sheetView showGridLines="0" zoomScale="70" zoomScaleNormal="70" workbookViewId="0"/>
  </sheetViews>
  <sheetFormatPr defaultColWidth="9.140625" defaultRowHeight="12.95"/>
  <cols>
    <col min="1" max="1" width="11.42578125" style="2" customWidth="1"/>
    <col min="2" max="2" width="53.140625" style="2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2" ht="38.25" customHeight="1">
      <c r="A1" s="1" t="s">
        <v>0</v>
      </c>
    </row>
    <row r="2" spans="1:12" ht="15" customHeight="1">
      <c r="A2" s="45" t="s">
        <v>1</v>
      </c>
      <c r="B2" s="45"/>
      <c r="D2" s="3" t="s">
        <v>62</v>
      </c>
    </row>
    <row r="3" spans="1:12" ht="15" customHeight="1">
      <c r="A3" s="3" t="s">
        <v>3</v>
      </c>
      <c r="D3" s="9" t="s">
        <v>63</v>
      </c>
    </row>
    <row r="4" spans="1:12" ht="15" customHeight="1">
      <c r="A4" s="26" t="s">
        <v>5</v>
      </c>
      <c r="D4" s="2" t="s">
        <v>64</v>
      </c>
    </row>
    <row r="5" spans="1:12" ht="15" customHeight="1">
      <c r="A5" s="21" t="s">
        <v>7</v>
      </c>
      <c r="D5" s="2" t="s">
        <v>65</v>
      </c>
    </row>
    <row r="6" spans="1:12" ht="15" customHeight="1">
      <c r="A6" s="19" t="s">
        <v>9</v>
      </c>
      <c r="D6" s="2" t="s">
        <v>10</v>
      </c>
    </row>
    <row r="7" spans="1:12" ht="14.25" customHeight="1">
      <c r="A7" s="45" t="s">
        <v>66</v>
      </c>
      <c r="B7" s="43"/>
      <c r="C7" s="43"/>
    </row>
    <row r="8" spans="1:12" ht="13.5" customHeight="1">
      <c r="A8" s="2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</row>
    <row r="9" spans="1:12" ht="15.75" customHeight="1">
      <c r="A9" s="3" t="s">
        <v>14</v>
      </c>
      <c r="D9" s="44" t="s">
        <v>15</v>
      </c>
      <c r="E9" s="44"/>
      <c r="F9" s="44"/>
      <c r="G9" s="44"/>
      <c r="H9" s="44"/>
      <c r="I9" s="44"/>
      <c r="J9" s="44"/>
      <c r="K9" s="44"/>
      <c r="L9" s="44"/>
    </row>
    <row r="10" spans="1:12" ht="26.25" customHeight="1">
      <c r="D10" s="44" t="s">
        <v>16</v>
      </c>
      <c r="E10" s="44"/>
      <c r="F10" s="44"/>
      <c r="G10" s="44"/>
      <c r="H10" s="44"/>
      <c r="I10" s="44"/>
      <c r="J10" s="44"/>
      <c r="K10" s="44"/>
      <c r="L10" s="44"/>
    </row>
    <row r="11" spans="1:12" ht="15" customHeight="1">
      <c r="A11" s="3"/>
    </row>
    <row r="12" spans="1:12" ht="15" customHeight="1">
      <c r="A12" s="3"/>
      <c r="G12" s="3"/>
      <c r="H12" s="3"/>
      <c r="I12" s="3"/>
    </row>
    <row r="13" spans="1:12" ht="15" customHeight="1">
      <c r="A13" s="46" t="s">
        <v>17</v>
      </c>
      <c r="B13" s="39" t="s">
        <v>18</v>
      </c>
      <c r="C13" s="39" t="s">
        <v>19</v>
      </c>
      <c r="D13" s="39" t="s">
        <v>20</v>
      </c>
      <c r="E13" s="50" t="s">
        <v>21</v>
      </c>
      <c r="F13" s="35" t="s">
        <v>22</v>
      </c>
      <c r="G13" s="36"/>
      <c r="H13" s="36"/>
      <c r="I13" s="36"/>
      <c r="J13" s="36"/>
      <c r="K13" s="36"/>
      <c r="L13" s="39" t="s">
        <v>23</v>
      </c>
    </row>
    <row r="14" spans="1:12" ht="14.45" customHeight="1">
      <c r="A14" s="47"/>
      <c r="B14" s="40"/>
      <c r="C14" s="40"/>
      <c r="D14" s="40"/>
      <c r="E14" s="51"/>
      <c r="F14" s="55" t="s">
        <v>30</v>
      </c>
      <c r="G14" s="56"/>
      <c r="H14" s="37" t="s">
        <v>31</v>
      </c>
      <c r="I14" s="38"/>
      <c r="J14" s="38"/>
      <c r="K14" s="38"/>
      <c r="L14" s="40"/>
    </row>
    <row r="15" spans="1:12" ht="87" customHeight="1">
      <c r="A15" s="47"/>
      <c r="B15" s="40"/>
      <c r="C15" s="40"/>
      <c r="D15" s="40"/>
      <c r="E15" s="51"/>
      <c r="F15" s="11" t="s">
        <v>32</v>
      </c>
      <c r="G15" s="11" t="s">
        <v>33</v>
      </c>
      <c r="H15" s="11" t="s">
        <v>34</v>
      </c>
      <c r="I15" s="11" t="s">
        <v>35</v>
      </c>
      <c r="J15" s="11" t="s">
        <v>36</v>
      </c>
      <c r="K15" s="17" t="s">
        <v>37</v>
      </c>
      <c r="L15" s="41"/>
    </row>
    <row r="16" spans="1:12" ht="30.95" customHeight="1">
      <c r="A16" s="48"/>
      <c r="B16" s="49"/>
      <c r="C16" s="49"/>
      <c r="D16" s="49"/>
      <c r="E16" s="52"/>
      <c r="F16" s="10" t="s">
        <v>38</v>
      </c>
      <c r="G16" s="10" t="s">
        <v>39</v>
      </c>
      <c r="H16" s="10" t="s">
        <v>40</v>
      </c>
      <c r="I16" s="10" t="s">
        <v>40</v>
      </c>
      <c r="J16" s="10" t="s">
        <v>41</v>
      </c>
      <c r="K16" s="10" t="s">
        <v>42</v>
      </c>
      <c r="L16" s="10"/>
    </row>
    <row r="17" spans="1:12" ht="12.75" customHeight="1">
      <c r="A17" s="22" t="s">
        <v>49</v>
      </c>
      <c r="B17" s="22" t="s">
        <v>50</v>
      </c>
      <c r="C17" s="22" t="s">
        <v>51</v>
      </c>
      <c r="D17" s="23">
        <v>615100</v>
      </c>
      <c r="E17" s="23">
        <v>420000</v>
      </c>
      <c r="F17" s="7">
        <v>30</v>
      </c>
      <c r="G17" s="7">
        <v>20</v>
      </c>
      <c r="H17" s="7">
        <v>10</v>
      </c>
      <c r="I17" s="7">
        <v>10</v>
      </c>
      <c r="J17" s="7">
        <v>25</v>
      </c>
      <c r="K17" s="7">
        <v>5</v>
      </c>
      <c r="L17" s="18">
        <f>SUM(F17:K17)</f>
        <v>100</v>
      </c>
    </row>
    <row r="18" spans="1:12" ht="12.75" customHeight="1">
      <c r="A18" s="22" t="s">
        <v>46</v>
      </c>
      <c r="B18" s="22" t="s">
        <v>47</v>
      </c>
      <c r="C18" s="22" t="s">
        <v>48</v>
      </c>
      <c r="D18" s="23">
        <v>484817</v>
      </c>
      <c r="E18" s="23">
        <v>370000</v>
      </c>
      <c r="F18" s="7">
        <v>30</v>
      </c>
      <c r="G18" s="7">
        <v>18</v>
      </c>
      <c r="H18" s="7">
        <v>10</v>
      </c>
      <c r="I18" s="7">
        <v>10</v>
      </c>
      <c r="J18" s="7">
        <v>25</v>
      </c>
      <c r="K18" s="7">
        <v>5</v>
      </c>
      <c r="L18" s="16">
        <f>SUM(F18:K18)</f>
        <v>98</v>
      </c>
    </row>
    <row r="19" spans="1:12" ht="12.75" customHeight="1">
      <c r="A19" s="22" t="s">
        <v>55</v>
      </c>
      <c r="B19" s="22" t="s">
        <v>56</v>
      </c>
      <c r="C19" s="22" t="s">
        <v>57</v>
      </c>
      <c r="D19" s="23">
        <v>782070</v>
      </c>
      <c r="E19" s="23">
        <v>370000</v>
      </c>
      <c r="F19" s="7">
        <v>3</v>
      </c>
      <c r="G19" s="7">
        <v>2</v>
      </c>
      <c r="H19" s="7">
        <v>10</v>
      </c>
      <c r="I19" s="7">
        <v>7</v>
      </c>
      <c r="J19" s="7">
        <v>13</v>
      </c>
      <c r="K19" s="7">
        <v>4</v>
      </c>
      <c r="L19" s="7">
        <f t="shared" ref="L19" si="0">SUM(F19:K19)</f>
        <v>39</v>
      </c>
    </row>
    <row r="20" spans="1:12" ht="12.75" customHeight="1">
      <c r="A20" s="22" t="s">
        <v>59</v>
      </c>
      <c r="B20" s="22" t="s">
        <v>60</v>
      </c>
      <c r="C20" s="22" t="s">
        <v>57</v>
      </c>
      <c r="D20" s="23">
        <v>644175</v>
      </c>
      <c r="E20" s="23">
        <v>350000</v>
      </c>
      <c r="F20" s="7">
        <v>3</v>
      </c>
      <c r="G20" s="7">
        <v>2</v>
      </c>
      <c r="H20" s="7">
        <v>10</v>
      </c>
      <c r="I20" s="7">
        <v>7</v>
      </c>
      <c r="J20" s="7">
        <v>13</v>
      </c>
      <c r="K20" s="7">
        <v>4</v>
      </c>
      <c r="L20" s="7">
        <f>SUM(F20:K20)</f>
        <v>39</v>
      </c>
    </row>
    <row r="21" spans="1:12" ht="12.75" customHeight="1">
      <c r="A21" s="22" t="s">
        <v>52</v>
      </c>
      <c r="B21" s="22" t="s">
        <v>53</v>
      </c>
      <c r="C21" s="22" t="s">
        <v>54</v>
      </c>
      <c r="D21" s="23">
        <v>308000</v>
      </c>
      <c r="E21" s="23">
        <v>150000</v>
      </c>
      <c r="F21" s="7">
        <v>25</v>
      </c>
      <c r="G21" s="7">
        <v>15</v>
      </c>
      <c r="H21" s="7">
        <v>9</v>
      </c>
      <c r="I21" s="7">
        <v>9</v>
      </c>
      <c r="J21" s="7">
        <v>15</v>
      </c>
      <c r="K21" s="7">
        <v>4</v>
      </c>
      <c r="L21" s="7">
        <f t="shared" ref="L21:L22" si="1">SUM(F21:K21)</f>
        <v>77</v>
      </c>
    </row>
    <row r="22" spans="1:12" ht="12.75" customHeight="1">
      <c r="A22" s="22" t="s">
        <v>43</v>
      </c>
      <c r="B22" s="22" t="s">
        <v>44</v>
      </c>
      <c r="C22" s="22" t="s">
        <v>45</v>
      </c>
      <c r="D22" s="23">
        <v>316000</v>
      </c>
      <c r="E22" s="23">
        <v>121000</v>
      </c>
      <c r="F22" s="7">
        <v>30</v>
      </c>
      <c r="G22" s="7">
        <v>20</v>
      </c>
      <c r="H22" s="7">
        <v>10</v>
      </c>
      <c r="I22" s="7">
        <v>10</v>
      </c>
      <c r="J22" s="7">
        <v>25</v>
      </c>
      <c r="K22" s="7">
        <v>5</v>
      </c>
      <c r="L22" s="7">
        <f t="shared" si="1"/>
        <v>100</v>
      </c>
    </row>
    <row r="23" spans="1:12">
      <c r="D23" s="25">
        <f>SUM(D17:D20)</f>
        <v>2526162</v>
      </c>
      <c r="E23" s="25">
        <f>SUM(E17:E20)</f>
        <v>1510000</v>
      </c>
    </row>
    <row r="24" spans="1:12">
      <c r="A24" s="4"/>
      <c r="B24" s="4"/>
      <c r="C24" s="4"/>
      <c r="D24" s="4"/>
      <c r="E24" s="6"/>
      <c r="F24" s="4"/>
      <c r="G24" s="4"/>
      <c r="H24" s="4"/>
      <c r="I24" s="4"/>
      <c r="J24" s="4"/>
      <c r="K24" s="4"/>
      <c r="L24" s="4"/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</sheetData>
  <mergeCells count="13">
    <mergeCell ref="A2:B2"/>
    <mergeCell ref="D9:L9"/>
    <mergeCell ref="D10:L10"/>
    <mergeCell ref="F13:K13"/>
    <mergeCell ref="L13:L15"/>
    <mergeCell ref="F14:G14"/>
    <mergeCell ref="H14:K14"/>
    <mergeCell ref="A7:C7"/>
    <mergeCell ref="A13:A16"/>
    <mergeCell ref="B13:B16"/>
    <mergeCell ref="C13:C16"/>
    <mergeCell ref="D13:D16"/>
    <mergeCell ref="E13:E16"/>
  </mergeCells>
  <dataValidations count="5">
    <dataValidation type="decimal" operator="lessThanOrEqual" allowBlank="1" showInputMessage="1" showErrorMessage="1" error="max. 10" sqref="H17:I22" xr:uid="{3C1681EC-A232-4191-B624-E462DF02B287}">
      <formula1>10</formula1>
    </dataValidation>
    <dataValidation type="decimal" operator="lessThanOrEqual" allowBlank="1" showInputMessage="1" showErrorMessage="1" error="max. 30" sqref="F17:F22" xr:uid="{60CC7601-CB2A-412A-8617-DA4F8EFA1FAE}">
      <formula1>30</formula1>
    </dataValidation>
    <dataValidation type="decimal" operator="lessThanOrEqual" allowBlank="1" showInputMessage="1" showErrorMessage="1" error="max. 20" sqref="G17:G22" xr:uid="{1AA2F85E-5D41-4383-A89A-B538256E4A62}">
      <formula1>20</formula1>
    </dataValidation>
    <dataValidation type="decimal" operator="lessThanOrEqual" allowBlank="1" showInputMessage="1" showErrorMessage="1" error="max. 25" sqref="J17:J22" xr:uid="{46E2C921-997C-48E5-8049-CEB2A59ECE08}">
      <formula1>25</formula1>
    </dataValidation>
    <dataValidation type="decimal" operator="lessThanOrEqual" allowBlank="1" showInputMessage="1" showErrorMessage="1" error="max. 5" sqref="K17:K22" xr:uid="{40DD45A3-E2F1-4C91-872C-28165C3685C0}">
      <formula1>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EC2D32-BE9E-46AD-9F45-DE9A9BE9CA60}"/>
</file>

<file path=customXml/itemProps2.xml><?xml version="1.0" encoding="utf-8"?>
<ds:datastoreItem xmlns:ds="http://schemas.openxmlformats.org/officeDocument/2006/customXml" ds:itemID="{AA52E71D-5FC6-4EDA-B317-BC464BC45C3C}"/>
</file>

<file path=customXml/itemProps3.xml><?xml version="1.0" encoding="utf-8"?>
<ds:datastoreItem xmlns:ds="http://schemas.openxmlformats.org/officeDocument/2006/customXml" ds:itemID="{09E5BFE8-B3DE-43F4-A580-7B4BE8DA5A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2026-03-18T09:06:39Z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274100</vt:r8>
  </property>
  <property fmtid="{D5CDD505-2E9C-101B-9397-08002B2CF9AE}" pid="5" name="Pořadí">
    <vt:r8>1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