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fkcz.sharepoint.com/sites/OKA128/Shared Documents/Tajemnická sekce OKA/01_Rady/03_AVG_rada/jednání AVG rady/2026/3. jednání 16. února 2026/"/>
    </mc:Choice>
  </mc:AlternateContent>
  <xr:revisionPtr revIDLastSave="34" documentId="8_{763A5D7E-9AF3-4CBE-A540-9FFDE0AEA59E}" xr6:coauthVersionLast="47" xr6:coauthVersionMax="47" xr10:uidLastSave="{8869866C-3BB8-497E-964C-A0B9D695345D}"/>
  <bookViews>
    <workbookView xWindow="-110" yWindow="-110" windowWidth="19420" windowHeight="11500" xr2:uid="{00000000-000D-0000-FFFF-FFFF00000000}"/>
  </bookViews>
  <sheets>
    <sheet name="Minority animovaný film seriál" sheetId="2" r:id="rId1"/>
    <sheet name="LG" sheetId="8" r:id="rId2"/>
    <sheet name="TL" sheetId="9" r:id="rId3"/>
    <sheet name="MR" sheetId="10" r:id="rId4"/>
    <sheet name="DŠ" sheetId="11" r:id="rId5"/>
    <sheet name="ZZ" sheetId="12" r:id="rId6"/>
  </sheets>
  <definedNames>
    <definedName name="_xlnm.Print_Area" localSheetId="4">DŠ!$A$1:$M$46</definedName>
    <definedName name="_xlnm.Print_Area" localSheetId="1">LG!$A$1:$M$29</definedName>
    <definedName name="_xlnm.Print_Area" localSheetId="0">'Minority animovaný film seriál'!$A$1:$N$29</definedName>
    <definedName name="_xlnm.Print_Area" localSheetId="3">MR!$A$1:$M$46</definedName>
    <definedName name="_xlnm.Print_Area" localSheetId="2">TL!$A$1:$M$46</definedName>
    <definedName name="_xlnm.Print_Area" localSheetId="5">ZZ!$A$1:$M$46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2" l="1"/>
  <c r="W22" i="2"/>
  <c r="W23" i="2"/>
  <c r="W20" i="2"/>
  <c r="N25" i="2"/>
  <c r="E25" i="2"/>
  <c r="D25" i="2"/>
  <c r="M20" i="2"/>
  <c r="M21" i="2"/>
  <c r="M22" i="2"/>
  <c r="M23" i="2"/>
  <c r="M24" i="2"/>
  <c r="E25" i="12"/>
  <c r="D25" i="12"/>
  <c r="M24" i="12"/>
  <c r="M23" i="12"/>
  <c r="M22" i="12"/>
  <c r="M21" i="12"/>
  <c r="M20" i="12"/>
  <c r="E25" i="11"/>
  <c r="D25" i="11"/>
  <c r="M24" i="11"/>
  <c r="M23" i="11"/>
  <c r="M22" i="11"/>
  <c r="M21" i="11"/>
  <c r="M20" i="11"/>
  <c r="E25" i="10"/>
  <c r="D25" i="10"/>
  <c r="M24" i="10"/>
  <c r="M23" i="10"/>
  <c r="M22" i="10"/>
  <c r="M21" i="10"/>
  <c r="M20" i="10"/>
  <c r="E25" i="9"/>
  <c r="D25" i="9"/>
  <c r="M24" i="9"/>
  <c r="M23" i="9"/>
  <c r="M22" i="9"/>
  <c r="M21" i="9"/>
  <c r="M20" i="9"/>
  <c r="E25" i="8"/>
  <c r="D25" i="8"/>
  <c r="M24" i="8"/>
  <c r="M23" i="8"/>
  <c r="M22" i="8"/>
  <c r="M21" i="8"/>
  <c r="M20" i="8"/>
  <c r="N26" i="2" l="1"/>
</calcChain>
</file>

<file path=xl/sharedStrings.xml><?xml version="1.0" encoding="utf-8"?>
<sst xmlns="http://schemas.openxmlformats.org/spreadsheetml/2006/main" count="371" uniqueCount="71">
  <si>
    <t>Výroba minoritní koprodukce animovaného filmu nebo seriálu</t>
  </si>
  <si>
    <r>
      <rPr>
        <b/>
        <sz val="9.5"/>
        <color rgb="FF000000"/>
        <rFont val="Arial"/>
        <family val="2"/>
        <charset val="238"/>
      </rPr>
      <t>Evidenční číslo výzvy:</t>
    </r>
    <r>
      <rPr>
        <sz val="9.5"/>
        <color rgb="FF000000"/>
        <rFont val="Arial"/>
        <family val="2"/>
        <charset val="238"/>
      </rPr>
      <t xml:space="preserve">  2026-C-2-2-14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</si>
  <si>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</si>
  <si>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</si>
  <si>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Podpora účasti českých producentských firem a tvůrčích týmů na mezinárodních koprodukcích.</t>
  </si>
  <si>
    <t>Dotační okruh: Výroba českého audiovizuálního díla</t>
  </si>
  <si>
    <t>2. Podpora zapojení štábových profesí do mezinárodních tvůrčích týmů.</t>
  </si>
  <si>
    <r>
      <rPr>
        <b/>
        <sz val="9.5"/>
        <color rgb="FF000000"/>
        <rFont val="Arial"/>
        <family val="2"/>
        <charset val="238"/>
      </rPr>
      <t>Lhůta pro podávání žádostí:</t>
    </r>
    <r>
      <rPr>
        <sz val="9.5"/>
        <color rgb="FF000000"/>
        <rFont val="Arial"/>
        <family val="2"/>
        <charset val="238"/>
      </rPr>
      <t xml:space="preserve"> 20. 10. 2025–19. 11. 2025</t>
    </r>
  </si>
  <si>
    <t>3. Podpora zvýšení českého finančního podílu na mezinárodních koprodukcích.</t>
  </si>
  <si>
    <r>
      <t>Finanční alokace:</t>
    </r>
    <r>
      <rPr>
        <sz val="9.5"/>
        <color rgb="FF000000"/>
        <rFont val="Arial"/>
        <family val="2"/>
      </rPr>
      <t xml:space="preserve"> 10 000 000 Kč</t>
    </r>
  </si>
  <si>
    <t>4. Podpora diverzity evropské audiovize.</t>
  </si>
  <si>
    <r>
      <t xml:space="preserve">Lhůta pro dokončení projektu: </t>
    </r>
    <r>
      <rPr>
        <sz val="9.5"/>
        <color rgb="FF000000"/>
        <rFont val="Arial"/>
        <family val="2"/>
        <charset val="238"/>
      </rPr>
      <t xml:space="preserve">dle žádosti o podporu audiovize, nejdříve však 3 měsíce po zahájení
(kino)distribuce či po prvním uvedení díla na území ČR a zároveň
nejpozději do 31. 12. 2032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</si>
  <si>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</si>
  <si>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</si>
  <si>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nebo krátkometrážní animovaná audiovizuální díla (ve smyslu § 2 odst. 1
písm. e) zákona o audiovizi) a animovaná televizní díla ve formě seriálu (3–52 dílů) (ve smyslu § 2 odst. 1 písm.
c) a písm. e) zákona o audiovizi), která jsou českým audiovizuálním dílem (ve smyslu § 2 odst. 1 písm. i)
zákona o audiovizi) a na jejichž výrobě se výrobce nebo koproducent, který má místo podnikání, místo trvalého
pobytu nebo sídlo na území České republiky, podílí v takovém rozsahu, že jeho finanční účast na celkových
výrobních nákladech projektu je:</t>
  </si>
  <si>
    <t>1. u dvoustranné koprodukce nižší než 30 %</t>
  </si>
  <si>
    <t>2. u třístranné a vícestranné koprodukce nižší než 15 %.</t>
  </si>
  <si>
    <t>Animovaným dílem se pro účely Státního fondu audiovize (dále jen „Fond“) rozumí dílo 100% animované, tj.
bez kontinuálního záznamu živé akce.</t>
  </si>
  <si>
    <t>Krátkometrážním audiovizuálním dílem se pro účely Fondu rozumí dílo o délce do 60 minut včetně,
celovečerním audiovizuálním dílem se pro účely Fondu rozumí dílo se stopáží delší než 60 minut.</t>
  </si>
  <si>
    <t>Rada deklaruje, že v této výzvě neurčuje specificky podporu debutů.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</si>
  <si>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</si>
  <si>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</si>
  <si>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</si>
  <si>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</si>
  <si>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</si>
  <si>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</si>
  <si>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</si>
  <si>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</si>
  <si>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</si>
  <si>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náročné dílo ano/ne</t>
  </si>
  <si>
    <t>Rada – náročné dílo ano/ne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</si>
  <si>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</si>
  <si>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</si>
  <si>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</si>
  <si>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</si>
  <si>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</si>
  <si>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</si>
  <si>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</si>
  <si>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</si>
  <si>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</si>
  <si>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</si>
  <si>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</si>
  <si>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</si>
  <si>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Kreativní tým</t>
  </si>
  <si>
    <t>Realizační strategie a ekonomika projektu</t>
  </si>
  <si>
    <t>Udržitelnost</t>
  </si>
  <si>
    <t>0–30</t>
  </si>
  <si>
    <t>0–20</t>
  </si>
  <si>
    <t>0–10</t>
  </si>
  <si>
    <t>360-2026</t>
  </si>
  <si>
    <t>Hausboot Production s.r.o.</t>
  </si>
  <si>
    <t>RO</t>
  </si>
  <si>
    <t>ano</t>
  </si>
  <si>
    <t>ne</t>
  </si>
  <si>
    <t>353-2026</t>
  </si>
  <si>
    <t>Pure Shore s.r.o.</t>
  </si>
  <si>
    <t>Babiččino léto</t>
  </si>
  <si>
    <t>362-2026</t>
  </si>
  <si>
    <t>Other Stories s.r.o.</t>
  </si>
  <si>
    <t>I‘m not nearly cool yet</t>
  </si>
  <si>
    <t>ano - 20 %</t>
  </si>
  <si>
    <t>355-2026</t>
  </si>
  <si>
    <t>Frame Films s.r.o.</t>
  </si>
  <si>
    <t>Glass Elephants</t>
  </si>
  <si>
    <t>367-2026</t>
  </si>
  <si>
    <t>MAUR film s.r.o.</t>
  </si>
  <si>
    <t>Olmütz</t>
  </si>
  <si>
    <t>zbývá</t>
  </si>
  <si>
    <r>
      <t>Evidenční číslo výzvy:</t>
    </r>
    <r>
      <rPr>
        <sz val="9.5"/>
        <color rgb="FF000000"/>
        <rFont val="Arial"/>
        <family val="2"/>
      </rPr>
      <t xml:space="preserve">  2026-C-2-2-14</t>
    </r>
  </si>
  <si>
    <r>
      <t>Lhůta pro podávání žádostí:</t>
    </r>
    <r>
      <rPr>
        <sz val="9.5"/>
        <color rgb="FF000000"/>
        <rFont val="Arial"/>
        <family val="2"/>
      </rPr>
      <t xml:space="preserve"> 20. 10. 2025–19. 11. 2025</t>
    </r>
  </si>
  <si>
    <r>
      <t xml:space="preserve">Lhůta pro dokončení projektu: </t>
    </r>
    <r>
      <rPr>
        <sz val="9.5"/>
        <color rgb="FF000000"/>
        <rFont val="Arial"/>
        <family val="2"/>
      </rPr>
      <t xml:space="preserve">dle žádosti o podporu audiovize, nejdříve však 3 měsíce po zahájení
(kino)distribuce či po prvním uvedení díla na území ČR a zároveň
nejpozději do 31. 12. 2032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</si>
</sst>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[$-405]d\.\ mmmm\ yyyy;@"/>
    <numFmt numFmtId="166" formatCode="#,##0_ ;[Red]\-#,##0\ "/>
  </numFmts>
  <fonts count="14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Calibri"/>
      <family val="2"/>
      <charset val="238"/>
      <scheme val="minor"/>
    </font>
    <font>
      <b/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0" fillId="2" borderId="1" xfId="0" applyFill="1" applyBorder="1"/>
    <xf numFmtId="49" fontId="10" fillId="2" borderId="1" xfId="0" applyNumberFormat="1" applyFont="1" applyFill="1" applyBorder="1"/>
    <xf numFmtId="6" fontId="0" fillId="2" borderId="1" xfId="0" applyNumberFormat="1" applyFill="1" applyBorder="1"/>
    <xf numFmtId="0" fontId="0" fillId="0" borderId="1" xfId="0" applyBorder="1"/>
    <xf numFmtId="2" fontId="3" fillId="0" borderId="1" xfId="0" applyNumberFormat="1" applyFont="1" applyBorder="1" applyAlignment="1">
      <alignment horizontal="left" vertical="top"/>
    </xf>
    <xf numFmtId="3" fontId="0" fillId="2" borderId="1" xfId="0" applyNumberFormat="1" applyFill="1" applyBorder="1"/>
    <xf numFmtId="43" fontId="0" fillId="0" borderId="1" xfId="3" applyFont="1" applyBorder="1"/>
    <xf numFmtId="0" fontId="11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right" vertical="top"/>
    </xf>
    <xf numFmtId="14" fontId="3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14" fontId="12" fillId="0" borderId="1" xfId="0" applyNumberFormat="1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166" fontId="6" fillId="4" borderId="1" xfId="0" applyNumberFormat="1" applyFont="1" applyFill="1" applyBorder="1"/>
    <xf numFmtId="0" fontId="1" fillId="2" borderId="3" xfId="0" applyFont="1" applyFill="1" applyBorder="1" applyAlignment="1">
      <alignment horizontal="left" vertical="top" wrapText="1"/>
    </xf>
    <xf numFmtId="2" fontId="1" fillId="0" borderId="3" xfId="0" applyNumberFormat="1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right" vertical="top" wrapText="1"/>
    </xf>
    <xf numFmtId="165" fontId="1" fillId="2" borderId="3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166" fontId="12" fillId="2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/>
    <xf numFmtId="9" fontId="3" fillId="2" borderId="1" xfId="0" applyNumberFormat="1" applyFont="1" applyFill="1" applyBorder="1" applyAlignment="1">
      <alignment horizontal="right" vertical="top"/>
    </xf>
  </cellXfs>
  <cellStyles count="4">
    <cellStyle name="Čárka" xfId="3" builtinId="3"/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"/>
  <sheetViews>
    <sheetView tabSelected="1" topLeftCell="A13" zoomScale="90" zoomScaleNormal="90" workbookViewId="0">
      <selection activeCell="U26" sqref="U2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10" width="10" style="2" customWidth="1"/>
    <col min="11" max="13" width="9.453125" style="2" customWidth="1"/>
    <col min="14" max="16" width="14.453125" style="2" customWidth="1"/>
    <col min="17" max="20" width="13.453125" style="2" customWidth="1"/>
    <col min="21" max="21" width="13.453125" style="10" customWidth="1"/>
    <col min="22" max="22" width="14" style="21" customWidth="1"/>
    <col min="23" max="16384" width="9.1796875" style="2"/>
  </cols>
  <sheetData>
    <row r="1" spans="1:23" ht="38.25" customHeight="1" x14ac:dyDescent="0.35">
      <c r="A1" s="1" t="s">
        <v>0</v>
      </c>
    </row>
    <row r="2" spans="1:23" ht="15" customHeight="1" x14ac:dyDescent="0.35">
      <c r="A2" s="20" t="s">
        <v>1</v>
      </c>
      <c r="D2" s="3" t="s">
        <v>2</v>
      </c>
    </row>
    <row r="3" spans="1:2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24"/>
      <c r="P3" s="24"/>
    </row>
    <row r="4" spans="1:2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23"/>
      <c r="P4" s="23"/>
    </row>
    <row r="5" spans="1:23" ht="15" customHeight="1" x14ac:dyDescent="0.25">
      <c r="A5" s="20" t="s">
        <v>7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  <c r="N5" s="43"/>
      <c r="O5" s="23"/>
      <c r="P5" s="23"/>
    </row>
    <row r="6" spans="1:2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23"/>
      <c r="P6" s="23"/>
    </row>
    <row r="7" spans="1:23" ht="42" customHeight="1" x14ac:dyDescent="0.35">
      <c r="A7" s="53" t="s">
        <v>11</v>
      </c>
      <c r="B7" s="54"/>
      <c r="C7" s="54"/>
    </row>
    <row r="8" spans="1:2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2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8"/>
      <c r="P9" s="8"/>
    </row>
    <row r="10" spans="1:2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8"/>
      <c r="P10" s="8"/>
    </row>
    <row r="11" spans="1:2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8"/>
      <c r="P11" s="8"/>
    </row>
    <row r="12" spans="1:2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8"/>
      <c r="P12" s="8"/>
    </row>
    <row r="13" spans="1:2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8"/>
      <c r="P13" s="8"/>
    </row>
    <row r="14" spans="1:2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8"/>
      <c r="P14" s="8"/>
    </row>
    <row r="15" spans="1:23" ht="15" customHeight="1" x14ac:dyDescent="0.35">
      <c r="A15" s="3"/>
      <c r="H15" s="3"/>
      <c r="I15" s="3"/>
      <c r="J15" s="3"/>
      <c r="K15" s="3"/>
    </row>
    <row r="16" spans="1:2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  <c r="N16" s="46" t="s">
        <v>28</v>
      </c>
      <c r="O16" s="57" t="s">
        <v>29</v>
      </c>
      <c r="P16" s="57" t="s">
        <v>30</v>
      </c>
      <c r="Q16" s="46" t="s">
        <v>31</v>
      </c>
      <c r="R16" s="46" t="s">
        <v>32</v>
      </c>
      <c r="S16" s="46" t="s">
        <v>33</v>
      </c>
      <c r="T16" s="46" t="s">
        <v>34</v>
      </c>
      <c r="U16" s="48" t="s">
        <v>35</v>
      </c>
      <c r="V16" s="41" t="s">
        <v>36</v>
      </c>
      <c r="W16" s="41" t="s">
        <v>37</v>
      </c>
    </row>
    <row r="17" spans="1:2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  <c r="N17" s="46"/>
      <c r="O17" s="57"/>
      <c r="P17" s="57"/>
      <c r="Q17" s="46"/>
      <c r="R17" s="46"/>
      <c r="S17" s="46"/>
      <c r="T17" s="46"/>
      <c r="U17" s="48"/>
      <c r="V17" s="41"/>
      <c r="W17" s="41"/>
    </row>
    <row r="18" spans="1:2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  <c r="N18" s="46"/>
      <c r="O18" s="57"/>
      <c r="P18" s="57"/>
      <c r="Q18" s="46"/>
      <c r="R18" s="46"/>
      <c r="S18" s="46"/>
      <c r="T18" s="46"/>
      <c r="U18" s="48"/>
      <c r="V18" s="41"/>
      <c r="W18" s="41"/>
    </row>
    <row r="19" spans="1:23" ht="31" customHeight="1" x14ac:dyDescent="0.35">
      <c r="A19" s="50"/>
      <c r="B19" s="50"/>
      <c r="C19" s="50"/>
      <c r="D19" s="50"/>
      <c r="E19" s="56"/>
      <c r="F19" s="32"/>
      <c r="G19" s="31" t="s">
        <v>46</v>
      </c>
      <c r="H19" s="31" t="s">
        <v>47</v>
      </c>
      <c r="I19" s="31" t="s">
        <v>48</v>
      </c>
      <c r="J19" s="31" t="s">
        <v>48</v>
      </c>
      <c r="K19" s="31" t="s">
        <v>47</v>
      </c>
      <c r="L19" s="31" t="s">
        <v>48</v>
      </c>
      <c r="M19" s="31"/>
      <c r="N19" s="50"/>
      <c r="O19" s="58"/>
      <c r="P19" s="58"/>
      <c r="Q19" s="50"/>
      <c r="R19" s="50"/>
      <c r="S19" s="50"/>
      <c r="T19" s="50"/>
      <c r="U19" s="49"/>
      <c r="V19" s="42"/>
      <c r="W19" s="42"/>
    </row>
    <row r="20" spans="1:23" ht="12" x14ac:dyDescent="0.25">
      <c r="A20" s="60" t="s">
        <v>49</v>
      </c>
      <c r="B20" s="26" t="s">
        <v>50</v>
      </c>
      <c r="C20" s="26" t="s">
        <v>51</v>
      </c>
      <c r="D20" s="27">
        <v>88702981</v>
      </c>
      <c r="E20" s="27">
        <v>3800000</v>
      </c>
      <c r="F20" s="33">
        <v>95</v>
      </c>
      <c r="G20" s="34">
        <v>23.2</v>
      </c>
      <c r="H20" s="34">
        <v>15.2</v>
      </c>
      <c r="I20" s="34">
        <v>9.6</v>
      </c>
      <c r="J20" s="34">
        <v>9.1999999999999993</v>
      </c>
      <c r="K20" s="34">
        <v>18.399999999999999</v>
      </c>
      <c r="L20" s="34">
        <v>6.2</v>
      </c>
      <c r="M20" s="34">
        <f>SUM(G20:L20)</f>
        <v>81.8</v>
      </c>
      <c r="N20" s="64">
        <v>3800000</v>
      </c>
      <c r="O20" s="35" t="s">
        <v>52</v>
      </c>
      <c r="P20" s="35" t="s">
        <v>52</v>
      </c>
      <c r="Q20" s="36" t="s">
        <v>53</v>
      </c>
      <c r="R20" s="36" t="s">
        <v>53</v>
      </c>
      <c r="S20" s="37">
        <v>0.71</v>
      </c>
      <c r="T20" s="37">
        <v>0.9</v>
      </c>
      <c r="U20" s="25">
        <v>48579</v>
      </c>
      <c r="V20" s="22">
        <v>48579</v>
      </c>
      <c r="W20" s="65">
        <f>N20/(0.8*D20)</f>
        <v>5.3549496831453727E-2</v>
      </c>
    </row>
    <row r="21" spans="1:23" ht="12" x14ac:dyDescent="0.25">
      <c r="A21" s="60" t="s">
        <v>54</v>
      </c>
      <c r="B21" s="26" t="s">
        <v>55</v>
      </c>
      <c r="C21" s="26" t="s">
        <v>56</v>
      </c>
      <c r="D21" s="30">
        <v>2593125</v>
      </c>
      <c r="E21" s="27">
        <v>700000</v>
      </c>
      <c r="F21" s="33">
        <v>67.33</v>
      </c>
      <c r="G21" s="34">
        <v>21</v>
      </c>
      <c r="H21" s="34">
        <v>11.4</v>
      </c>
      <c r="I21" s="34">
        <v>8.1999999999999993</v>
      </c>
      <c r="J21" s="34">
        <v>8</v>
      </c>
      <c r="K21" s="34">
        <v>17.8</v>
      </c>
      <c r="L21" s="34">
        <v>9.8000000000000007</v>
      </c>
      <c r="M21" s="34">
        <f t="shared" ref="M21:M24" si="0">SUM(G21:L21)</f>
        <v>76.199999999999989</v>
      </c>
      <c r="N21" s="63">
        <v>700000</v>
      </c>
      <c r="O21" s="38" t="s">
        <v>52</v>
      </c>
      <c r="P21" s="38" t="s">
        <v>52</v>
      </c>
      <c r="Q21" s="36" t="s">
        <v>53</v>
      </c>
      <c r="R21" s="36" t="s">
        <v>53</v>
      </c>
      <c r="S21" s="37">
        <v>0.89</v>
      </c>
      <c r="T21" s="37">
        <v>0.9</v>
      </c>
      <c r="U21" s="25">
        <v>46631</v>
      </c>
      <c r="V21" s="22">
        <v>48579</v>
      </c>
      <c r="W21" s="65">
        <f t="shared" ref="W21:W23" si="1">N21/(0.8*D21)</f>
        <v>0.33743070619426369</v>
      </c>
    </row>
    <row r="22" spans="1:23" ht="12" x14ac:dyDescent="0.25">
      <c r="A22" s="60" t="s">
        <v>57</v>
      </c>
      <c r="B22" s="26" t="s">
        <v>58</v>
      </c>
      <c r="C22" s="26" t="s">
        <v>59</v>
      </c>
      <c r="D22" s="27">
        <v>3806080</v>
      </c>
      <c r="E22" s="27">
        <v>967000</v>
      </c>
      <c r="F22" s="33">
        <v>81</v>
      </c>
      <c r="G22" s="34">
        <v>23</v>
      </c>
      <c r="H22" s="34">
        <v>13.2</v>
      </c>
      <c r="I22" s="34">
        <v>6.4</v>
      </c>
      <c r="J22" s="34">
        <v>7.4</v>
      </c>
      <c r="K22" s="34">
        <v>17.2</v>
      </c>
      <c r="L22" s="34">
        <v>8.4</v>
      </c>
      <c r="M22" s="34">
        <f t="shared" si="0"/>
        <v>75.600000000000009</v>
      </c>
      <c r="N22" s="64">
        <v>967000</v>
      </c>
      <c r="O22" s="35" t="s">
        <v>52</v>
      </c>
      <c r="P22" s="35" t="s">
        <v>52</v>
      </c>
      <c r="Q22" s="36" t="s">
        <v>52</v>
      </c>
      <c r="R22" s="39" t="s">
        <v>60</v>
      </c>
      <c r="S22" s="37">
        <v>0.92</v>
      </c>
      <c r="T22" s="37">
        <v>0.9</v>
      </c>
      <c r="U22" s="25">
        <v>47119</v>
      </c>
      <c r="V22" s="22">
        <v>48579</v>
      </c>
      <c r="W22" s="65">
        <f t="shared" si="1"/>
        <v>0.31758397090970236</v>
      </c>
    </row>
    <row r="23" spans="1:23" ht="12" x14ac:dyDescent="0.25">
      <c r="A23" s="60" t="s">
        <v>61</v>
      </c>
      <c r="B23" s="26" t="s">
        <v>62</v>
      </c>
      <c r="C23" s="26" t="s">
        <v>63</v>
      </c>
      <c r="D23" s="27">
        <v>9534675</v>
      </c>
      <c r="E23" s="27">
        <v>1300000</v>
      </c>
      <c r="F23" s="33">
        <v>52.33</v>
      </c>
      <c r="G23" s="34">
        <v>19.2</v>
      </c>
      <c r="H23" s="34">
        <v>12.4</v>
      </c>
      <c r="I23" s="34">
        <v>9.4</v>
      </c>
      <c r="J23" s="34">
        <v>8.1999999999999993</v>
      </c>
      <c r="K23" s="34">
        <v>17.2</v>
      </c>
      <c r="L23" s="34">
        <v>8.6</v>
      </c>
      <c r="M23" s="34">
        <f t="shared" si="0"/>
        <v>75</v>
      </c>
      <c r="N23" s="64">
        <v>1170000</v>
      </c>
      <c r="O23" s="38" t="s">
        <v>52</v>
      </c>
      <c r="P23" s="38" t="s">
        <v>52</v>
      </c>
      <c r="Q23" s="36" t="s">
        <v>53</v>
      </c>
      <c r="R23" s="36" t="s">
        <v>53</v>
      </c>
      <c r="S23" s="37">
        <v>0.95</v>
      </c>
      <c r="T23" s="37">
        <v>0.9</v>
      </c>
      <c r="U23" s="25">
        <v>46660</v>
      </c>
      <c r="V23" s="22">
        <v>48579</v>
      </c>
      <c r="W23" s="65">
        <f t="shared" si="1"/>
        <v>0.15338750403133825</v>
      </c>
    </row>
    <row r="24" spans="1:23" ht="12" x14ac:dyDescent="0.25">
      <c r="A24" s="61" t="s">
        <v>64</v>
      </c>
      <c r="B24" s="28" t="s">
        <v>65</v>
      </c>
      <c r="C24" s="28" t="s">
        <v>66</v>
      </c>
      <c r="D24" s="29">
        <v>12829752</v>
      </c>
      <c r="E24" s="29">
        <v>2400000</v>
      </c>
      <c r="F24" s="33">
        <v>89.33</v>
      </c>
      <c r="G24" s="34">
        <v>17.2</v>
      </c>
      <c r="H24" s="34">
        <v>14</v>
      </c>
      <c r="I24" s="34">
        <v>8.8000000000000007</v>
      </c>
      <c r="J24" s="34">
        <v>8.8000000000000007</v>
      </c>
      <c r="K24" s="34">
        <v>12.4</v>
      </c>
      <c r="L24" s="34">
        <v>6.6</v>
      </c>
      <c r="M24" s="34">
        <f t="shared" si="0"/>
        <v>67.8</v>
      </c>
      <c r="N24" s="64">
        <v>0</v>
      </c>
      <c r="O24" s="35" t="s">
        <v>52</v>
      </c>
      <c r="P24" s="35"/>
      <c r="Q24" s="36" t="s">
        <v>53</v>
      </c>
      <c r="R24" s="36"/>
      <c r="S24" s="37">
        <v>0.88</v>
      </c>
      <c r="T24" s="40"/>
      <c r="U24" s="25">
        <v>47118</v>
      </c>
      <c r="V24" s="22"/>
      <c r="W24" s="65"/>
    </row>
    <row r="25" spans="1:23" ht="12.5" x14ac:dyDescent="0.35">
      <c r="A25" s="62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  <c r="N25" s="5">
        <f>SUM(N20:N24)</f>
        <v>6637000</v>
      </c>
      <c r="O25" s="5"/>
      <c r="P25" s="5"/>
    </row>
    <row r="26" spans="1:23" ht="12.5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 t="s">
        <v>67</v>
      </c>
      <c r="N26" s="5">
        <f>10000000-N25</f>
        <v>3363000</v>
      </c>
      <c r="O26" s="5"/>
      <c r="P26" s="5"/>
    </row>
  </sheetData>
  <sortState xmlns:xlrd2="http://schemas.microsoft.com/office/spreadsheetml/2017/richdata2" ref="A17:BK28">
    <sortCondition ref="A17"/>
  </sortState>
  <mergeCells count="31">
    <mergeCell ref="Q16:Q19"/>
    <mergeCell ref="R16:R19"/>
    <mergeCell ref="A16:A19"/>
    <mergeCell ref="B16:B19"/>
    <mergeCell ref="C16:C19"/>
    <mergeCell ref="D16:D19"/>
    <mergeCell ref="E16:E19"/>
    <mergeCell ref="O16:O19"/>
    <mergeCell ref="P16:P19"/>
    <mergeCell ref="A7:C7"/>
    <mergeCell ref="D9:N9"/>
    <mergeCell ref="D13:N13"/>
    <mergeCell ref="D11:N11"/>
    <mergeCell ref="D10:N10"/>
    <mergeCell ref="D12:N12"/>
    <mergeCell ref="W16:W19"/>
    <mergeCell ref="D5:N5"/>
    <mergeCell ref="D4:N4"/>
    <mergeCell ref="D3:N3"/>
    <mergeCell ref="I17:L17"/>
    <mergeCell ref="M16:M18"/>
    <mergeCell ref="D6:N6"/>
    <mergeCell ref="D14:N14"/>
    <mergeCell ref="U16:U19"/>
    <mergeCell ref="V16:V19"/>
    <mergeCell ref="S16:S19"/>
    <mergeCell ref="T16:T19"/>
    <mergeCell ref="F16:F18"/>
    <mergeCell ref="G17:H17"/>
    <mergeCell ref="N16:N19"/>
    <mergeCell ref="G16:L16"/>
  </mergeCells>
  <dataValidations count="5">
    <dataValidation type="decimal" operator="lessThanOrEqual" allowBlank="1" showInputMessage="1" showErrorMessage="1" error="max. 15" sqref="I1:J17 I25:J1048576" xr:uid="{00000000-0002-0000-0000-000001000000}">
      <formula1>10</formula1>
    </dataValidation>
    <dataValidation type="decimal" operator="lessThanOrEqual" allowBlank="1" showInputMessage="1" showErrorMessage="1" error="max. 40" sqref="G1:G17 G25:G1048576" xr:uid="{D58BA2C8-DFF4-4E99-B25A-E125D81346B4}">
      <formula1>30</formula1>
    </dataValidation>
    <dataValidation type="decimal" operator="lessThanOrEqual" allowBlank="1" showInputMessage="1" showErrorMessage="1" error="max. 15" sqref="H1:H17 H25:H1048576" xr:uid="{97226F90-307A-463B-9838-1EB482B1D577}">
      <formula1>20</formula1>
    </dataValidation>
    <dataValidation type="decimal" operator="lessThanOrEqual" allowBlank="1" showInputMessage="1" showErrorMessage="1" error="max. 5" sqref="K1:K17 K25:K1048576" xr:uid="{0D53CE11-32EA-4EFD-A371-5C375B0353F2}">
      <formula1>20</formula1>
    </dataValidation>
    <dataValidation type="decimal" operator="lessThanOrEqual" allowBlank="1" showInputMessage="1" showErrorMessage="1" error="max. 10" sqref="L1:L17 L25:L1048576" xr:uid="{00000000-0002-0000-0000-000002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3F2C6-BAB5-D246-809F-8FA63AA7EA07}">
  <sheetPr>
    <pageSetUpPr fitToPage="1"/>
  </sheetPr>
  <dimension ref="A1:M26"/>
  <sheetViews>
    <sheetView topLeftCell="C12" zoomScale="90" zoomScaleNormal="90" workbookViewId="0">
      <selection activeCell="G27" sqref="G27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9" t="s">
        <v>68</v>
      </c>
      <c r="D2" s="3" t="s">
        <v>2</v>
      </c>
    </row>
    <row r="3" spans="1:1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15" customHeight="1" x14ac:dyDescent="0.25">
      <c r="A5" s="9" t="s">
        <v>69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1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42" customHeight="1" x14ac:dyDescent="0.35">
      <c r="A7" s="59" t="s">
        <v>70</v>
      </c>
      <c r="B7" s="54"/>
      <c r="C7" s="54"/>
    </row>
    <row r="8" spans="1:1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</row>
    <row r="9" spans="1:1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 customHeight="1" x14ac:dyDescent="0.35">
      <c r="A15" s="3"/>
      <c r="H15" s="3"/>
      <c r="I15" s="3"/>
      <c r="J15" s="3"/>
    </row>
    <row r="16" spans="1:1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</row>
    <row r="17" spans="1:1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</row>
    <row r="18" spans="1:1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</row>
    <row r="19" spans="1:13" ht="31" customHeight="1" x14ac:dyDescent="0.35">
      <c r="A19" s="46"/>
      <c r="B19" s="46"/>
      <c r="C19" s="46"/>
      <c r="D19" s="46"/>
      <c r="E19" s="55"/>
      <c r="F19" s="12"/>
      <c r="G19" s="11" t="s">
        <v>46</v>
      </c>
      <c r="H19" s="11" t="s">
        <v>47</v>
      </c>
      <c r="I19" s="11" t="s">
        <v>48</v>
      </c>
      <c r="J19" s="11" t="s">
        <v>48</v>
      </c>
      <c r="K19" s="11" t="s">
        <v>47</v>
      </c>
      <c r="L19" s="11" t="s">
        <v>48</v>
      </c>
      <c r="M19" s="11"/>
    </row>
    <row r="20" spans="1:13" ht="12.75" customHeight="1" x14ac:dyDescent="0.35">
      <c r="A20" s="13" t="s">
        <v>54</v>
      </c>
      <c r="B20" s="14" t="s">
        <v>55</v>
      </c>
      <c r="C20" s="13" t="s">
        <v>56</v>
      </c>
      <c r="D20" s="15">
        <v>2593125</v>
      </c>
      <c r="E20" s="15">
        <v>700000</v>
      </c>
      <c r="F20" s="16">
        <v>67.33</v>
      </c>
      <c r="G20" s="17">
        <v>26</v>
      </c>
      <c r="H20" s="17">
        <v>15</v>
      </c>
      <c r="I20" s="17">
        <v>8</v>
      </c>
      <c r="J20" s="17">
        <v>8</v>
      </c>
      <c r="K20" s="17">
        <v>15</v>
      </c>
      <c r="L20" s="17">
        <v>9</v>
      </c>
      <c r="M20" s="17">
        <f>SUM(G20:L20)</f>
        <v>81</v>
      </c>
    </row>
    <row r="21" spans="1:13" ht="12.75" customHeight="1" x14ac:dyDescent="0.35">
      <c r="A21" s="13" t="s">
        <v>61</v>
      </c>
      <c r="B21" s="13" t="s">
        <v>62</v>
      </c>
      <c r="C21" s="13" t="s">
        <v>63</v>
      </c>
      <c r="D21" s="18">
        <v>9534675</v>
      </c>
      <c r="E21" s="18">
        <v>1300000</v>
      </c>
      <c r="F21" s="16">
        <v>52.33</v>
      </c>
      <c r="G21" s="17">
        <v>20</v>
      </c>
      <c r="H21" s="17">
        <v>14</v>
      </c>
      <c r="I21" s="17">
        <v>9</v>
      </c>
      <c r="J21" s="17">
        <v>8</v>
      </c>
      <c r="K21" s="17">
        <v>16</v>
      </c>
      <c r="L21" s="17">
        <v>8</v>
      </c>
      <c r="M21" s="17">
        <f t="shared" ref="M21:M24" si="0">SUM(G21:L21)</f>
        <v>75</v>
      </c>
    </row>
    <row r="22" spans="1:13" ht="12.75" customHeight="1" x14ac:dyDescent="0.35">
      <c r="A22" s="13" t="s">
        <v>64</v>
      </c>
      <c r="B22" s="13" t="s">
        <v>65</v>
      </c>
      <c r="C22" s="13" t="s">
        <v>66</v>
      </c>
      <c r="D22" s="18">
        <v>12829752</v>
      </c>
      <c r="E22" s="18">
        <v>2400000</v>
      </c>
      <c r="F22" s="16">
        <v>89.33</v>
      </c>
      <c r="G22" s="17">
        <v>18</v>
      </c>
      <c r="H22" s="17">
        <v>15</v>
      </c>
      <c r="I22" s="17">
        <v>9</v>
      </c>
      <c r="J22" s="17">
        <v>8</v>
      </c>
      <c r="K22" s="17">
        <v>10</v>
      </c>
      <c r="L22" s="17">
        <v>6</v>
      </c>
      <c r="M22" s="17">
        <f t="shared" si="0"/>
        <v>66</v>
      </c>
    </row>
    <row r="23" spans="1:13" ht="12.75" customHeight="1" x14ac:dyDescent="0.35">
      <c r="A23" s="13" t="s">
        <v>57</v>
      </c>
      <c r="B23" s="13" t="s">
        <v>58</v>
      </c>
      <c r="C23" s="13" t="s">
        <v>59</v>
      </c>
      <c r="D23" s="18">
        <v>3806080</v>
      </c>
      <c r="E23" s="18">
        <v>967000</v>
      </c>
      <c r="F23" s="19">
        <v>81</v>
      </c>
      <c r="G23" s="17">
        <v>27</v>
      </c>
      <c r="H23" s="17">
        <v>15</v>
      </c>
      <c r="I23" s="17">
        <v>7</v>
      </c>
      <c r="J23" s="17">
        <v>7</v>
      </c>
      <c r="K23" s="17">
        <v>17</v>
      </c>
      <c r="L23" s="17">
        <v>8</v>
      </c>
      <c r="M23" s="17">
        <f t="shared" si="0"/>
        <v>81</v>
      </c>
    </row>
    <row r="24" spans="1:13" ht="12.75" customHeight="1" x14ac:dyDescent="0.35">
      <c r="A24" s="13" t="s">
        <v>49</v>
      </c>
      <c r="B24" s="13" t="s">
        <v>50</v>
      </c>
      <c r="C24" s="13" t="s">
        <v>51</v>
      </c>
      <c r="D24" s="18">
        <v>88702981</v>
      </c>
      <c r="E24" s="18">
        <v>3800000</v>
      </c>
      <c r="F24" s="19">
        <v>95</v>
      </c>
      <c r="G24" s="17">
        <v>23</v>
      </c>
      <c r="H24" s="17">
        <v>14</v>
      </c>
      <c r="I24" s="17">
        <v>10</v>
      </c>
      <c r="J24" s="17">
        <v>10</v>
      </c>
      <c r="K24" s="17">
        <v>17</v>
      </c>
      <c r="L24" s="17">
        <v>6</v>
      </c>
      <c r="M24" s="17">
        <f t="shared" si="0"/>
        <v>80</v>
      </c>
    </row>
    <row r="25" spans="1:13" ht="12.75" customHeight="1" x14ac:dyDescent="0.35">
      <c r="A25" s="4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</row>
    <row r="26" spans="1:13" ht="12.75" customHeight="1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</row>
  </sheetData>
  <mergeCells count="21">
    <mergeCell ref="A7:C7"/>
    <mergeCell ref="A16:A19"/>
    <mergeCell ref="B16:B19"/>
    <mergeCell ref="C16:C19"/>
    <mergeCell ref="D16:D19"/>
    <mergeCell ref="D9:M9"/>
    <mergeCell ref="E16:E19"/>
    <mergeCell ref="D10:M10"/>
    <mergeCell ref="D11:M11"/>
    <mergeCell ref="D12:M12"/>
    <mergeCell ref="D13:M13"/>
    <mergeCell ref="D14:M14"/>
    <mergeCell ref="G17:H17"/>
    <mergeCell ref="I17:L17"/>
    <mergeCell ref="F16:F18"/>
    <mergeCell ref="G16:L16"/>
    <mergeCell ref="D3:M3"/>
    <mergeCell ref="D4:M4"/>
    <mergeCell ref="D5:M5"/>
    <mergeCell ref="D6:M6"/>
    <mergeCell ref="M16:M18"/>
  </mergeCells>
  <dataValidations count="6">
    <dataValidation type="decimal" operator="lessThanOrEqual" allowBlank="1" showInputMessage="1" showErrorMessage="1" sqref="F20:F24" xr:uid="{E8D0EBEE-D9FA-B54D-8978-3EB9305E68B8}">
      <formula1>100</formula1>
    </dataValidation>
    <dataValidation type="decimal" operator="lessThanOrEqual" allowBlank="1" showInputMessage="1" showErrorMessage="1" error="max. 15" sqref="H1:H17 H25:H1048576" xr:uid="{6A3A87EF-575F-FA49-A4EB-D18F902F3B84}">
      <formula1>20</formula1>
    </dataValidation>
    <dataValidation type="decimal" operator="lessThanOrEqual" allowBlank="1" showInputMessage="1" showErrorMessage="1" error="max. 40" sqref="G1:G17 G20:G1048576 H20:L24" xr:uid="{4A30A123-50E8-A44D-8FC1-1DF2F1B47740}">
      <formula1>30</formula1>
    </dataValidation>
    <dataValidation type="decimal" operator="lessThanOrEqual" allowBlank="1" showInputMessage="1" showErrorMessage="1" error="max. 10" sqref="K1:L17 K25:L1048576" xr:uid="{C5CEDA69-E53B-D144-8A0E-1CAAD4117853}">
      <formula1>10</formula1>
    </dataValidation>
    <dataValidation type="decimal" operator="lessThanOrEqual" allowBlank="1" showInputMessage="1" showErrorMessage="1" error="max. 15" sqref="I1:I17 I25:I1048576" xr:uid="{D24CC9C1-8C54-0247-87FA-4F5362D18C88}">
      <formula1>10</formula1>
    </dataValidation>
    <dataValidation type="decimal" operator="lessThanOrEqual" allowBlank="1" showInputMessage="1" showErrorMessage="1" error="max. 5" sqref="J1:J17 J25:J1048576" xr:uid="{2DA8F973-DDEC-C543-AB0F-F80B112EEB6B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6733E-98C7-F443-9364-976494A49DAF}">
  <sheetPr>
    <pageSetUpPr fitToPage="1"/>
  </sheetPr>
  <dimension ref="A1:M43"/>
  <sheetViews>
    <sheetView topLeftCell="D12" zoomScale="90" zoomScaleNormal="90" workbookViewId="0">
      <selection activeCell="Q16" sqref="Q16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9" t="s">
        <v>68</v>
      </c>
      <c r="D2" s="3" t="s">
        <v>2</v>
      </c>
    </row>
    <row r="3" spans="1:1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15" customHeight="1" x14ac:dyDescent="0.25">
      <c r="A5" s="9" t="s">
        <v>69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1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42" customHeight="1" x14ac:dyDescent="0.35">
      <c r="A7" s="59" t="s">
        <v>70</v>
      </c>
      <c r="B7" s="54"/>
      <c r="C7" s="54"/>
    </row>
    <row r="8" spans="1:1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</row>
    <row r="9" spans="1:1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 customHeight="1" x14ac:dyDescent="0.35">
      <c r="A15" s="3"/>
      <c r="H15" s="3"/>
      <c r="I15" s="3"/>
      <c r="J15" s="3"/>
    </row>
    <row r="16" spans="1:1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</row>
    <row r="17" spans="1:1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</row>
    <row r="18" spans="1:1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</row>
    <row r="19" spans="1:13" ht="31" customHeight="1" x14ac:dyDescent="0.35">
      <c r="A19" s="46"/>
      <c r="B19" s="46"/>
      <c r="C19" s="46"/>
      <c r="D19" s="46"/>
      <c r="E19" s="55"/>
      <c r="F19" s="12"/>
      <c r="G19" s="11" t="s">
        <v>46</v>
      </c>
      <c r="H19" s="11" t="s">
        <v>47</v>
      </c>
      <c r="I19" s="11" t="s">
        <v>48</v>
      </c>
      <c r="J19" s="11" t="s">
        <v>48</v>
      </c>
      <c r="K19" s="11" t="s">
        <v>47</v>
      </c>
      <c r="L19" s="11" t="s">
        <v>48</v>
      </c>
      <c r="M19" s="11"/>
    </row>
    <row r="20" spans="1:13" ht="12.75" customHeight="1" x14ac:dyDescent="0.35">
      <c r="A20" s="13" t="s">
        <v>54</v>
      </c>
      <c r="B20" s="14" t="s">
        <v>55</v>
      </c>
      <c r="C20" s="13" t="s">
        <v>56</v>
      </c>
      <c r="D20" s="15">
        <v>2593125</v>
      </c>
      <c r="E20" s="15">
        <v>700000</v>
      </c>
      <c r="F20" s="16">
        <v>67.33</v>
      </c>
      <c r="G20" s="17">
        <v>18</v>
      </c>
      <c r="H20" s="17">
        <v>11</v>
      </c>
      <c r="I20" s="17">
        <v>9</v>
      </c>
      <c r="J20" s="17">
        <v>9</v>
      </c>
      <c r="K20" s="17">
        <v>19</v>
      </c>
      <c r="L20" s="17">
        <v>10</v>
      </c>
      <c r="M20" s="17">
        <f>SUM(G20:L20)</f>
        <v>76</v>
      </c>
    </row>
    <row r="21" spans="1:13" ht="12.75" customHeight="1" x14ac:dyDescent="0.35">
      <c r="A21" s="13" t="s">
        <v>61</v>
      </c>
      <c r="B21" s="13" t="s">
        <v>62</v>
      </c>
      <c r="C21" s="13" t="s">
        <v>63</v>
      </c>
      <c r="D21" s="18">
        <v>9534675</v>
      </c>
      <c r="E21" s="18">
        <v>1300000</v>
      </c>
      <c r="F21" s="16">
        <v>52.33</v>
      </c>
      <c r="G21" s="17">
        <v>18</v>
      </c>
      <c r="H21" s="17">
        <v>12</v>
      </c>
      <c r="I21" s="17">
        <v>10</v>
      </c>
      <c r="J21" s="17">
        <v>8</v>
      </c>
      <c r="K21" s="17">
        <v>16</v>
      </c>
      <c r="L21" s="17">
        <v>8</v>
      </c>
      <c r="M21" s="17">
        <f>SUM(G21:L21)</f>
        <v>72</v>
      </c>
    </row>
    <row r="22" spans="1:13" ht="12.75" customHeight="1" x14ac:dyDescent="0.35">
      <c r="A22" s="13" t="s">
        <v>64</v>
      </c>
      <c r="B22" s="13" t="s">
        <v>65</v>
      </c>
      <c r="C22" s="13" t="s">
        <v>66</v>
      </c>
      <c r="D22" s="18">
        <v>12829752</v>
      </c>
      <c r="E22" s="18">
        <v>2400000</v>
      </c>
      <c r="F22" s="16">
        <v>89.33</v>
      </c>
      <c r="G22" s="17">
        <v>16</v>
      </c>
      <c r="H22" s="17">
        <v>12</v>
      </c>
      <c r="I22" s="17">
        <v>9</v>
      </c>
      <c r="J22" s="17">
        <v>9</v>
      </c>
      <c r="K22" s="17">
        <v>12</v>
      </c>
      <c r="L22" s="17">
        <v>4</v>
      </c>
      <c r="M22" s="17">
        <f>SUM(G22:L22)</f>
        <v>62</v>
      </c>
    </row>
    <row r="23" spans="1:13" ht="12.75" customHeight="1" x14ac:dyDescent="0.35">
      <c r="A23" s="13" t="s">
        <v>57</v>
      </c>
      <c r="B23" s="13" t="s">
        <v>58</v>
      </c>
      <c r="C23" s="13" t="s">
        <v>59</v>
      </c>
      <c r="D23" s="18">
        <v>3806080</v>
      </c>
      <c r="E23" s="18">
        <v>967000</v>
      </c>
      <c r="F23" s="19">
        <v>81</v>
      </c>
      <c r="G23" s="17">
        <v>27</v>
      </c>
      <c r="H23" s="17">
        <v>13</v>
      </c>
      <c r="I23" s="17">
        <v>5</v>
      </c>
      <c r="J23" s="17">
        <v>8</v>
      </c>
      <c r="K23" s="17">
        <v>14</v>
      </c>
      <c r="L23" s="17">
        <v>8</v>
      </c>
      <c r="M23" s="17">
        <f>SUM(G23:L23)</f>
        <v>75</v>
      </c>
    </row>
    <row r="24" spans="1:13" ht="12.75" customHeight="1" x14ac:dyDescent="0.35">
      <c r="A24" s="13" t="s">
        <v>49</v>
      </c>
      <c r="B24" s="13" t="s">
        <v>50</v>
      </c>
      <c r="C24" s="13" t="s">
        <v>51</v>
      </c>
      <c r="D24" s="18">
        <v>88702981</v>
      </c>
      <c r="E24" s="18">
        <v>3800000</v>
      </c>
      <c r="F24" s="19">
        <v>95</v>
      </c>
      <c r="G24" s="17">
        <v>18</v>
      </c>
      <c r="H24" s="17">
        <v>13</v>
      </c>
      <c r="I24" s="17">
        <v>10</v>
      </c>
      <c r="J24" s="17">
        <v>9</v>
      </c>
      <c r="K24" s="17">
        <v>19</v>
      </c>
      <c r="L24" s="17">
        <v>4</v>
      </c>
      <c r="M24" s="17">
        <f>SUM(G24:L24)</f>
        <v>73</v>
      </c>
    </row>
    <row r="25" spans="1:13" ht="12.75" customHeight="1" x14ac:dyDescent="0.35">
      <c r="A25" s="4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</row>
    <row r="26" spans="1:13" ht="12.75" customHeight="1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</row>
    <row r="42" ht="12" x14ac:dyDescent="0.35"/>
    <row r="43" ht="12" x14ac:dyDescent="0.35"/>
  </sheetData>
  <mergeCells count="21">
    <mergeCell ref="A7:C7"/>
    <mergeCell ref="A16:A19"/>
    <mergeCell ref="B16:B19"/>
    <mergeCell ref="C16:C19"/>
    <mergeCell ref="D16:D19"/>
    <mergeCell ref="D9:M9"/>
    <mergeCell ref="E16:E19"/>
    <mergeCell ref="D10:M10"/>
    <mergeCell ref="D11:M11"/>
    <mergeCell ref="D12:M12"/>
    <mergeCell ref="D13:M13"/>
    <mergeCell ref="D14:M14"/>
    <mergeCell ref="F16:F18"/>
    <mergeCell ref="G16:L16"/>
    <mergeCell ref="M16:M18"/>
    <mergeCell ref="G17:H17"/>
    <mergeCell ref="D3:M3"/>
    <mergeCell ref="D4:M4"/>
    <mergeCell ref="D5:M5"/>
    <mergeCell ref="D6:M6"/>
    <mergeCell ref="I17:L17"/>
  </mergeCells>
  <dataValidations count="6">
    <dataValidation type="decimal" operator="lessThanOrEqual" allowBlank="1" showInputMessage="1" showErrorMessage="1" error="max. 15" sqref="I1:I17 I25:I1048576" xr:uid="{31D80DB3-79AF-854B-B9DE-0BB30D5CF3F2}">
      <formula1>10</formula1>
    </dataValidation>
    <dataValidation type="decimal" operator="lessThanOrEqual" allowBlank="1" showInputMessage="1" showErrorMessage="1" error="max. 10" sqref="K1:L17 K25:L1048576" xr:uid="{F1B4E235-BE87-C944-AF91-191C920A40D0}">
      <formula1>10</formula1>
    </dataValidation>
    <dataValidation type="decimal" operator="lessThanOrEqual" allowBlank="1" showInputMessage="1" showErrorMessage="1" error="max. 40" sqref="G1:G17 G20:G1048576 H20:L24" xr:uid="{A5521B3F-3282-BA4E-91F3-9D8C86AF487E}">
      <formula1>30</formula1>
    </dataValidation>
    <dataValidation type="decimal" operator="lessThanOrEqual" allowBlank="1" showInputMessage="1" showErrorMessage="1" error="max. 15" sqref="H1:H17 H25:H1048576" xr:uid="{9771D1CE-A0C0-4D42-A289-EFCFA0839806}">
      <formula1>20</formula1>
    </dataValidation>
    <dataValidation type="decimal" operator="lessThanOrEqual" allowBlank="1" showInputMessage="1" showErrorMessage="1" sqref="F20:F24" xr:uid="{5AA4FCCD-B3F7-4FFA-8D25-DBF18B68E03D}">
      <formula1>100</formula1>
    </dataValidation>
    <dataValidation type="decimal" operator="lessThanOrEqual" allowBlank="1" showInputMessage="1" showErrorMessage="1" error="max. 5" sqref="J1:J17 J25:J1048576" xr:uid="{91A60D33-9BEB-E644-8A2F-BE1F039D8BCF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C833-8E0F-4147-8C61-830D5627FF10}">
  <sheetPr>
    <pageSetUpPr fitToPage="1"/>
  </sheetPr>
  <dimension ref="A1:M43"/>
  <sheetViews>
    <sheetView topLeftCell="D12" zoomScale="90" zoomScaleNormal="90" workbookViewId="0">
      <selection activeCell="M16" sqref="M16:M18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9" t="s">
        <v>68</v>
      </c>
      <c r="D2" s="3" t="s">
        <v>2</v>
      </c>
    </row>
    <row r="3" spans="1:1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15" customHeight="1" x14ac:dyDescent="0.25">
      <c r="A5" s="9" t="s">
        <v>69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1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42" customHeight="1" x14ac:dyDescent="0.35">
      <c r="A7" s="59" t="s">
        <v>70</v>
      </c>
      <c r="B7" s="54"/>
      <c r="C7" s="54"/>
    </row>
    <row r="8" spans="1:1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</row>
    <row r="9" spans="1:1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 customHeight="1" x14ac:dyDescent="0.35">
      <c r="A15" s="3"/>
      <c r="H15" s="3"/>
      <c r="I15" s="3"/>
      <c r="J15" s="3"/>
    </row>
    <row r="16" spans="1:1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</row>
    <row r="17" spans="1:1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</row>
    <row r="18" spans="1:1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</row>
    <row r="19" spans="1:13" ht="31" customHeight="1" x14ac:dyDescent="0.35">
      <c r="A19" s="46"/>
      <c r="B19" s="46"/>
      <c r="C19" s="46"/>
      <c r="D19" s="46"/>
      <c r="E19" s="55"/>
      <c r="F19" s="12"/>
      <c r="G19" s="11" t="s">
        <v>46</v>
      </c>
      <c r="H19" s="11" t="s">
        <v>47</v>
      </c>
      <c r="I19" s="11" t="s">
        <v>48</v>
      </c>
      <c r="J19" s="11" t="s">
        <v>48</v>
      </c>
      <c r="K19" s="11" t="s">
        <v>47</v>
      </c>
      <c r="L19" s="11" t="s">
        <v>48</v>
      </c>
      <c r="M19" s="11"/>
    </row>
    <row r="20" spans="1:13" ht="12.75" customHeight="1" x14ac:dyDescent="0.35">
      <c r="A20" s="13" t="s">
        <v>54</v>
      </c>
      <c r="B20" s="14" t="s">
        <v>55</v>
      </c>
      <c r="C20" s="13" t="s">
        <v>56</v>
      </c>
      <c r="D20" s="15">
        <v>2593125</v>
      </c>
      <c r="E20" s="15">
        <v>700000</v>
      </c>
      <c r="F20" s="16">
        <v>67.33</v>
      </c>
      <c r="G20" s="17">
        <v>21</v>
      </c>
      <c r="H20" s="17">
        <v>9</v>
      </c>
      <c r="I20" s="17">
        <v>10</v>
      </c>
      <c r="J20" s="17">
        <v>10</v>
      </c>
      <c r="K20" s="17">
        <v>20</v>
      </c>
      <c r="L20" s="17">
        <v>10</v>
      </c>
      <c r="M20" s="17">
        <f>SUM(G20:L20)</f>
        <v>80</v>
      </c>
    </row>
    <row r="21" spans="1:13" ht="12.75" customHeight="1" x14ac:dyDescent="0.35">
      <c r="A21" s="13" t="s">
        <v>61</v>
      </c>
      <c r="B21" s="13" t="s">
        <v>62</v>
      </c>
      <c r="C21" s="13" t="s">
        <v>63</v>
      </c>
      <c r="D21" s="18">
        <v>9534675</v>
      </c>
      <c r="E21" s="18">
        <v>1300000</v>
      </c>
      <c r="F21" s="16">
        <v>52.33</v>
      </c>
      <c r="G21" s="17">
        <v>18</v>
      </c>
      <c r="H21" s="17">
        <v>12</v>
      </c>
      <c r="I21" s="17">
        <v>10</v>
      </c>
      <c r="J21" s="17">
        <v>8</v>
      </c>
      <c r="K21" s="17">
        <v>18</v>
      </c>
      <c r="L21" s="17">
        <v>7</v>
      </c>
      <c r="M21" s="17">
        <f t="shared" ref="M21:M24" si="0">SUM(G21:L21)</f>
        <v>73</v>
      </c>
    </row>
    <row r="22" spans="1:13" ht="12.75" customHeight="1" x14ac:dyDescent="0.35">
      <c r="A22" s="13" t="s">
        <v>64</v>
      </c>
      <c r="B22" s="13" t="s">
        <v>65</v>
      </c>
      <c r="C22" s="13" t="s">
        <v>66</v>
      </c>
      <c r="D22" s="18">
        <v>12829752</v>
      </c>
      <c r="E22" s="18">
        <v>2400000</v>
      </c>
      <c r="F22" s="16">
        <v>89.33</v>
      </c>
      <c r="G22" s="17">
        <v>14</v>
      </c>
      <c r="H22" s="17">
        <v>15</v>
      </c>
      <c r="I22" s="17">
        <v>10</v>
      </c>
      <c r="J22" s="17">
        <v>9</v>
      </c>
      <c r="K22" s="17">
        <v>15</v>
      </c>
      <c r="L22" s="17">
        <v>5</v>
      </c>
      <c r="M22" s="17">
        <f t="shared" si="0"/>
        <v>68</v>
      </c>
    </row>
    <row r="23" spans="1:13" ht="12.75" customHeight="1" x14ac:dyDescent="0.35">
      <c r="A23" s="13" t="s">
        <v>57</v>
      </c>
      <c r="B23" s="13" t="s">
        <v>58</v>
      </c>
      <c r="C23" s="13" t="s">
        <v>59</v>
      </c>
      <c r="D23" s="18">
        <v>3806080</v>
      </c>
      <c r="E23" s="18">
        <v>967000</v>
      </c>
      <c r="F23" s="19">
        <v>81</v>
      </c>
      <c r="G23" s="17">
        <v>26</v>
      </c>
      <c r="H23" s="17">
        <v>12</v>
      </c>
      <c r="I23" s="17">
        <v>5</v>
      </c>
      <c r="J23" s="17">
        <v>7</v>
      </c>
      <c r="K23" s="17">
        <v>20</v>
      </c>
      <c r="L23" s="17">
        <v>8</v>
      </c>
      <c r="M23" s="17">
        <f t="shared" si="0"/>
        <v>78</v>
      </c>
    </row>
    <row r="24" spans="1:13" ht="12.75" customHeight="1" x14ac:dyDescent="0.35">
      <c r="A24" s="13" t="s">
        <v>49</v>
      </c>
      <c r="B24" s="13" t="s">
        <v>50</v>
      </c>
      <c r="C24" s="13" t="s">
        <v>51</v>
      </c>
      <c r="D24" s="18">
        <v>88702981</v>
      </c>
      <c r="E24" s="18">
        <v>3800000</v>
      </c>
      <c r="F24" s="19">
        <v>95</v>
      </c>
      <c r="G24" s="17">
        <v>26</v>
      </c>
      <c r="H24" s="17">
        <v>15</v>
      </c>
      <c r="I24" s="17">
        <v>10</v>
      </c>
      <c r="J24" s="17">
        <v>10</v>
      </c>
      <c r="K24" s="17">
        <v>20</v>
      </c>
      <c r="L24" s="17">
        <v>5</v>
      </c>
      <c r="M24" s="17">
        <f t="shared" si="0"/>
        <v>86</v>
      </c>
    </row>
    <row r="25" spans="1:13" ht="12.75" customHeight="1" x14ac:dyDescent="0.35">
      <c r="A25" s="4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</row>
    <row r="26" spans="1:13" ht="12.75" customHeight="1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</row>
    <row r="42" ht="12" x14ac:dyDescent="0.35"/>
    <row r="43" ht="12" x14ac:dyDescent="0.35"/>
  </sheetData>
  <mergeCells count="21">
    <mergeCell ref="A7:C7"/>
    <mergeCell ref="A16:A19"/>
    <mergeCell ref="B16:B19"/>
    <mergeCell ref="C16:C19"/>
    <mergeCell ref="D16:D19"/>
    <mergeCell ref="D9:M9"/>
    <mergeCell ref="E16:E19"/>
    <mergeCell ref="D10:M10"/>
    <mergeCell ref="D11:M11"/>
    <mergeCell ref="D12:M12"/>
    <mergeCell ref="D13:M13"/>
    <mergeCell ref="D14:M14"/>
    <mergeCell ref="F16:F18"/>
    <mergeCell ref="G16:L16"/>
    <mergeCell ref="M16:M18"/>
    <mergeCell ref="G17:H17"/>
    <mergeCell ref="D3:M3"/>
    <mergeCell ref="D4:M4"/>
    <mergeCell ref="D5:M5"/>
    <mergeCell ref="D6:M6"/>
    <mergeCell ref="I17:L17"/>
  </mergeCells>
  <dataValidations count="6">
    <dataValidation type="decimal" operator="lessThanOrEqual" allowBlank="1" showInputMessage="1" showErrorMessage="1" sqref="F20:F24" xr:uid="{C3A090C5-08EC-4587-BCCC-B4E6B4A1D8D9}">
      <formula1>100</formula1>
    </dataValidation>
    <dataValidation type="decimal" operator="lessThanOrEqual" allowBlank="1" showInputMessage="1" showErrorMessage="1" error="max. 15" sqref="H1:H17 H25:H1048576" xr:uid="{3CC58C03-2617-3D43-ABD5-AE49C58062D0}">
      <formula1>20</formula1>
    </dataValidation>
    <dataValidation type="decimal" operator="lessThanOrEqual" allowBlank="1" showInputMessage="1" showErrorMessage="1" error="max. 40" sqref="G1:G17 G20:G1048576 H20:L24" xr:uid="{9219C2FB-4ADA-8E4F-8E88-C9A97940B377}">
      <formula1>30</formula1>
    </dataValidation>
    <dataValidation type="decimal" operator="lessThanOrEqual" allowBlank="1" showInputMessage="1" showErrorMessage="1" error="max. 10" sqref="K1:L17 K25:L1048576" xr:uid="{F5F4B27C-7139-FC4A-AE60-294DDE4D4216}">
      <formula1>10</formula1>
    </dataValidation>
    <dataValidation type="decimal" operator="lessThanOrEqual" allowBlank="1" showInputMessage="1" showErrorMessage="1" error="max. 15" sqref="I1:I17 I25:I1048576" xr:uid="{8381ED7D-E5DF-9543-AFAB-7318289AC6C6}">
      <formula1>10</formula1>
    </dataValidation>
    <dataValidation type="decimal" operator="lessThanOrEqual" allowBlank="1" showInputMessage="1" showErrorMessage="1" error="max. 5" sqref="J1:J17 J25:J1048576" xr:uid="{5625D09F-20E4-1645-AE2C-965B5C27F94B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8329A-1060-9C43-8612-8D1375F55213}">
  <sheetPr>
    <pageSetUpPr fitToPage="1"/>
  </sheetPr>
  <dimension ref="A1:M43"/>
  <sheetViews>
    <sheetView topLeftCell="E14" zoomScale="90" zoomScaleNormal="90" workbookViewId="0">
      <selection activeCell="H30" sqref="H30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9" t="s">
        <v>68</v>
      </c>
      <c r="D2" s="3" t="s">
        <v>2</v>
      </c>
    </row>
    <row r="3" spans="1:1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15" customHeight="1" x14ac:dyDescent="0.25">
      <c r="A5" s="9" t="s">
        <v>69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1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42" customHeight="1" x14ac:dyDescent="0.35">
      <c r="A7" s="59" t="s">
        <v>70</v>
      </c>
      <c r="B7" s="54"/>
      <c r="C7" s="54"/>
    </row>
    <row r="8" spans="1:1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</row>
    <row r="9" spans="1:1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 customHeight="1" x14ac:dyDescent="0.35">
      <c r="A15" s="3"/>
      <c r="H15" s="3"/>
      <c r="I15" s="3"/>
      <c r="J15" s="3"/>
    </row>
    <row r="16" spans="1:1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</row>
    <row r="17" spans="1:1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</row>
    <row r="18" spans="1:1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</row>
    <row r="19" spans="1:13" ht="31" customHeight="1" x14ac:dyDescent="0.35">
      <c r="A19" s="46"/>
      <c r="B19" s="46"/>
      <c r="C19" s="46"/>
      <c r="D19" s="46"/>
      <c r="E19" s="55"/>
      <c r="F19" s="12"/>
      <c r="G19" s="11" t="s">
        <v>46</v>
      </c>
      <c r="H19" s="11" t="s">
        <v>47</v>
      </c>
      <c r="I19" s="11" t="s">
        <v>48</v>
      </c>
      <c r="J19" s="11" t="s">
        <v>48</v>
      </c>
      <c r="K19" s="11" t="s">
        <v>47</v>
      </c>
      <c r="L19" s="11" t="s">
        <v>48</v>
      </c>
      <c r="M19" s="11"/>
    </row>
    <row r="20" spans="1:13" ht="12.75" customHeight="1" x14ac:dyDescent="0.35">
      <c r="A20" s="13" t="s">
        <v>54</v>
      </c>
      <c r="B20" s="14" t="s">
        <v>55</v>
      </c>
      <c r="C20" s="13" t="s">
        <v>56</v>
      </c>
      <c r="D20" s="15">
        <v>2593125</v>
      </c>
      <c r="E20" s="15">
        <v>700000</v>
      </c>
      <c r="F20" s="16">
        <v>67.33</v>
      </c>
      <c r="G20" s="17">
        <v>20</v>
      </c>
      <c r="H20" s="17">
        <v>12</v>
      </c>
      <c r="I20" s="17">
        <v>7</v>
      </c>
      <c r="J20" s="17">
        <v>4</v>
      </c>
      <c r="K20" s="17">
        <v>18</v>
      </c>
      <c r="L20" s="17">
        <v>10</v>
      </c>
      <c r="M20" s="17">
        <f>SUM(G20:L20)</f>
        <v>71</v>
      </c>
    </row>
    <row r="21" spans="1:13" ht="12.75" customHeight="1" x14ac:dyDescent="0.35">
      <c r="A21" s="13" t="s">
        <v>61</v>
      </c>
      <c r="B21" s="13" t="s">
        <v>62</v>
      </c>
      <c r="C21" s="13" t="s">
        <v>63</v>
      </c>
      <c r="D21" s="18">
        <v>9534675</v>
      </c>
      <c r="E21" s="18">
        <v>1300000</v>
      </c>
      <c r="F21" s="16">
        <v>52.33</v>
      </c>
      <c r="G21" s="17">
        <v>18</v>
      </c>
      <c r="H21" s="17">
        <v>10</v>
      </c>
      <c r="I21" s="17">
        <v>10</v>
      </c>
      <c r="J21" s="17">
        <v>8</v>
      </c>
      <c r="K21" s="17">
        <v>18</v>
      </c>
      <c r="L21" s="17">
        <v>10</v>
      </c>
      <c r="M21" s="17">
        <f t="shared" ref="M21:M24" si="0">SUM(G21:L21)</f>
        <v>74</v>
      </c>
    </row>
    <row r="22" spans="1:13" ht="12.75" customHeight="1" x14ac:dyDescent="0.35">
      <c r="A22" s="13" t="s">
        <v>64</v>
      </c>
      <c r="B22" s="13" t="s">
        <v>65</v>
      </c>
      <c r="C22" s="13" t="s">
        <v>66</v>
      </c>
      <c r="D22" s="18">
        <v>12829752</v>
      </c>
      <c r="E22" s="18">
        <v>2400000</v>
      </c>
      <c r="F22" s="16">
        <v>89.33</v>
      </c>
      <c r="G22" s="17">
        <v>17</v>
      </c>
      <c r="H22" s="17">
        <v>16</v>
      </c>
      <c r="I22" s="17">
        <v>10</v>
      </c>
      <c r="J22" s="17">
        <v>10</v>
      </c>
      <c r="K22" s="17">
        <v>10</v>
      </c>
      <c r="L22" s="17">
        <v>10</v>
      </c>
      <c r="M22" s="17">
        <f t="shared" si="0"/>
        <v>73</v>
      </c>
    </row>
    <row r="23" spans="1:13" ht="12.75" customHeight="1" x14ac:dyDescent="0.35">
      <c r="A23" s="13" t="s">
        <v>57</v>
      </c>
      <c r="B23" s="13" t="s">
        <v>58</v>
      </c>
      <c r="C23" s="13" t="s">
        <v>59</v>
      </c>
      <c r="D23" s="18">
        <v>3806080</v>
      </c>
      <c r="E23" s="18">
        <v>967000</v>
      </c>
      <c r="F23" s="19">
        <v>81</v>
      </c>
      <c r="G23" s="17">
        <v>16</v>
      </c>
      <c r="H23" s="17">
        <v>11</v>
      </c>
      <c r="I23" s="17">
        <v>6</v>
      </c>
      <c r="J23" s="17">
        <v>7</v>
      </c>
      <c r="K23" s="17">
        <v>16</v>
      </c>
      <c r="L23" s="17">
        <v>10</v>
      </c>
      <c r="M23" s="17">
        <f t="shared" si="0"/>
        <v>66</v>
      </c>
    </row>
    <row r="24" spans="1:13" ht="12.75" customHeight="1" x14ac:dyDescent="0.35">
      <c r="A24" s="13" t="s">
        <v>49</v>
      </c>
      <c r="B24" s="13" t="s">
        <v>50</v>
      </c>
      <c r="C24" s="13" t="s">
        <v>51</v>
      </c>
      <c r="D24" s="18">
        <v>88702981</v>
      </c>
      <c r="E24" s="18">
        <v>3800000</v>
      </c>
      <c r="F24" s="19">
        <v>95</v>
      </c>
      <c r="G24" s="17">
        <v>23</v>
      </c>
      <c r="H24" s="17">
        <v>17</v>
      </c>
      <c r="I24" s="17">
        <v>10</v>
      </c>
      <c r="J24" s="17">
        <v>10</v>
      </c>
      <c r="K24" s="17">
        <v>19</v>
      </c>
      <c r="L24" s="17">
        <v>10</v>
      </c>
      <c r="M24" s="17">
        <f t="shared" si="0"/>
        <v>89</v>
      </c>
    </row>
    <row r="25" spans="1:13" ht="12.75" customHeight="1" x14ac:dyDescent="0.35">
      <c r="A25" s="4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</row>
    <row r="26" spans="1:13" ht="12.75" customHeight="1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</row>
    <row r="42" ht="12" x14ac:dyDescent="0.35"/>
    <row r="43" ht="12" x14ac:dyDescent="0.35"/>
  </sheetData>
  <mergeCells count="21">
    <mergeCell ref="A7:C7"/>
    <mergeCell ref="A16:A19"/>
    <mergeCell ref="B16:B19"/>
    <mergeCell ref="C16:C19"/>
    <mergeCell ref="D16:D19"/>
    <mergeCell ref="D9:M9"/>
    <mergeCell ref="E16:E19"/>
    <mergeCell ref="D10:M10"/>
    <mergeCell ref="D11:M11"/>
    <mergeCell ref="D12:M12"/>
    <mergeCell ref="D13:M13"/>
    <mergeCell ref="D14:M14"/>
    <mergeCell ref="F16:F18"/>
    <mergeCell ref="G16:L16"/>
    <mergeCell ref="M16:M18"/>
    <mergeCell ref="G17:H17"/>
    <mergeCell ref="D3:M3"/>
    <mergeCell ref="D4:M4"/>
    <mergeCell ref="D5:M5"/>
    <mergeCell ref="D6:M6"/>
    <mergeCell ref="I17:L17"/>
  </mergeCells>
  <dataValidations count="6">
    <dataValidation type="decimal" operator="lessThanOrEqual" allowBlank="1" showInputMessage="1" showErrorMessage="1" error="max. 15" sqref="I1:I17 I25:I1048576" xr:uid="{8DE7E595-E2CF-4F40-8EAF-BA5DEB2FC3DD}">
      <formula1>10</formula1>
    </dataValidation>
    <dataValidation type="decimal" operator="lessThanOrEqual" allowBlank="1" showInputMessage="1" showErrorMessage="1" error="max. 10" sqref="K1:L17 K25:L1048576" xr:uid="{63FA62A4-9CAE-9246-8CAF-C33304571B82}">
      <formula1>10</formula1>
    </dataValidation>
    <dataValidation type="decimal" operator="lessThanOrEqual" allowBlank="1" showInputMessage="1" showErrorMessage="1" error="max. 40" sqref="G1:G17 G20:G1048576 H20:L24" xr:uid="{EC0BB97E-6ED2-9A48-9616-B9028F7CDED2}">
      <formula1>30</formula1>
    </dataValidation>
    <dataValidation type="decimal" operator="lessThanOrEqual" allowBlank="1" showInputMessage="1" showErrorMessage="1" error="max. 15" sqref="H1:H17 H25:H1048576" xr:uid="{892912AD-4A67-F745-8B4E-9C9B5FED6AC4}">
      <formula1>20</formula1>
    </dataValidation>
    <dataValidation type="decimal" operator="lessThanOrEqual" allowBlank="1" showInputMessage="1" showErrorMessage="1" sqref="F20:F24" xr:uid="{ADE9A3C8-E278-49CD-A299-607591DD86BF}">
      <formula1>100</formula1>
    </dataValidation>
    <dataValidation type="decimal" operator="lessThanOrEqual" allowBlank="1" showInputMessage="1" showErrorMessage="1" error="max. 5" sqref="J1:J17 J25:J1048576" xr:uid="{568E2105-B088-EC47-976A-D4D7B5FBA5AD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E8734-E7D2-3E40-9C9F-5DB1CEF0D8BA}">
  <sheetPr>
    <pageSetUpPr fitToPage="1"/>
  </sheetPr>
  <dimension ref="A1:M43"/>
  <sheetViews>
    <sheetView topLeftCell="D13" zoomScale="90" zoomScaleNormal="90" workbookViewId="0">
      <selection activeCell="G24" sqref="G24"/>
    </sheetView>
  </sheetViews>
  <sheetFormatPr defaultColWidth="9.1796875" defaultRowHeight="12.75" customHeight="1" x14ac:dyDescent="0.35"/>
  <cols>
    <col min="1" max="1" width="11.453125" style="2" customWidth="1"/>
    <col min="2" max="2" width="30" style="2" bestFit="1" customWidth="1"/>
    <col min="3" max="3" width="43.453125" style="2" customWidth="1"/>
    <col min="4" max="4" width="15.453125" style="2" customWidth="1"/>
    <col min="5" max="5" width="15" style="2" customWidth="1"/>
    <col min="6" max="6" width="15.453125" style="2" customWidth="1"/>
    <col min="7" max="8" width="9.453125" style="2" customWidth="1"/>
    <col min="9" max="9" width="10" style="2" customWidth="1"/>
    <col min="10" max="13" width="9.453125" style="2" customWidth="1"/>
    <col min="14" max="16384" width="9.1796875" style="2"/>
  </cols>
  <sheetData>
    <row r="1" spans="1:13" ht="38.25" customHeight="1" x14ac:dyDescent="0.35">
      <c r="A1" s="1" t="s">
        <v>0</v>
      </c>
    </row>
    <row r="2" spans="1:13" ht="15" customHeight="1" x14ac:dyDescent="0.35">
      <c r="A2" s="9" t="s">
        <v>68</v>
      </c>
      <c r="D2" s="3" t="s">
        <v>2</v>
      </c>
    </row>
    <row r="3" spans="1:13" ht="15" customHeight="1" x14ac:dyDescent="0.25">
      <c r="A3" s="9" t="s">
        <v>3</v>
      </c>
      <c r="D3" s="44" t="s">
        <v>4</v>
      </c>
      <c r="E3" s="44"/>
      <c r="F3" s="44"/>
      <c r="G3" s="44"/>
      <c r="H3" s="44"/>
      <c r="I3" s="44"/>
      <c r="J3" s="44"/>
      <c r="K3" s="44"/>
      <c r="L3" s="44"/>
      <c r="M3" s="44"/>
    </row>
    <row r="4" spans="1:13" ht="15" customHeight="1" x14ac:dyDescent="0.25">
      <c r="A4" s="3" t="s">
        <v>5</v>
      </c>
      <c r="D4" s="43" t="s">
        <v>6</v>
      </c>
      <c r="E4" s="43"/>
      <c r="F4" s="43"/>
      <c r="G4" s="43"/>
      <c r="H4" s="43"/>
      <c r="I4" s="43"/>
      <c r="J4" s="43"/>
      <c r="K4" s="43"/>
      <c r="L4" s="43"/>
      <c r="M4" s="43"/>
    </row>
    <row r="5" spans="1:13" ht="15" customHeight="1" x14ac:dyDescent="0.25">
      <c r="A5" s="9" t="s">
        <v>69</v>
      </c>
      <c r="D5" s="43" t="s">
        <v>8</v>
      </c>
      <c r="E5" s="43"/>
      <c r="F5" s="43"/>
      <c r="G5" s="43"/>
      <c r="H5" s="43"/>
      <c r="I5" s="43"/>
      <c r="J5" s="43"/>
      <c r="K5" s="43"/>
      <c r="L5" s="43"/>
      <c r="M5" s="43"/>
    </row>
    <row r="6" spans="1:13" ht="15" customHeight="1" x14ac:dyDescent="0.25">
      <c r="A6" s="9" t="s">
        <v>9</v>
      </c>
      <c r="D6" s="43" t="s">
        <v>10</v>
      </c>
      <c r="E6" s="43"/>
      <c r="F6" s="43"/>
      <c r="G6" s="43"/>
      <c r="H6" s="43"/>
      <c r="I6" s="43"/>
      <c r="J6" s="43"/>
      <c r="K6" s="43"/>
      <c r="L6" s="43"/>
      <c r="M6" s="43"/>
    </row>
    <row r="7" spans="1:13" ht="42" customHeight="1" x14ac:dyDescent="0.35">
      <c r="A7" s="59" t="s">
        <v>70</v>
      </c>
      <c r="B7" s="54"/>
      <c r="C7" s="54"/>
    </row>
    <row r="8" spans="1:13" ht="15" customHeight="1" x14ac:dyDescent="0.35">
      <c r="A8" s="3" t="s">
        <v>12</v>
      </c>
      <c r="D8" s="3" t="s">
        <v>13</v>
      </c>
      <c r="E8" s="8"/>
      <c r="F8" s="8"/>
      <c r="G8" s="8"/>
      <c r="H8" s="8"/>
      <c r="I8" s="8"/>
      <c r="J8" s="8"/>
      <c r="K8" s="8"/>
      <c r="L8" s="8"/>
      <c r="M8" s="8"/>
    </row>
    <row r="9" spans="1:13" ht="84" customHeight="1" x14ac:dyDescent="0.35">
      <c r="D9" s="47" t="s">
        <v>14</v>
      </c>
      <c r="E9" s="47"/>
      <c r="F9" s="47"/>
      <c r="G9" s="47"/>
      <c r="H9" s="47"/>
      <c r="I9" s="47"/>
      <c r="J9" s="47"/>
      <c r="K9" s="47"/>
      <c r="L9" s="47"/>
      <c r="M9" s="47"/>
    </row>
    <row r="10" spans="1:13" ht="15" customHeight="1" x14ac:dyDescent="0.35">
      <c r="D10" s="47" t="s">
        <v>15</v>
      </c>
      <c r="E10" s="47"/>
      <c r="F10" s="47"/>
      <c r="G10" s="47"/>
      <c r="H10" s="47"/>
      <c r="I10" s="47"/>
      <c r="J10" s="47"/>
      <c r="K10" s="47"/>
      <c r="L10" s="47"/>
      <c r="M10" s="47"/>
    </row>
    <row r="11" spans="1:13" ht="15" customHeight="1" x14ac:dyDescent="0.35">
      <c r="D11" s="47" t="s">
        <v>16</v>
      </c>
      <c r="E11" s="47"/>
      <c r="F11" s="47"/>
      <c r="G11" s="47"/>
      <c r="H11" s="47"/>
      <c r="I11" s="47"/>
      <c r="J11" s="47"/>
      <c r="K11" s="47"/>
      <c r="L11" s="47"/>
      <c r="M11" s="47"/>
    </row>
    <row r="12" spans="1:13" ht="31" customHeight="1" x14ac:dyDescent="0.35">
      <c r="D12" s="47" t="s">
        <v>17</v>
      </c>
      <c r="E12" s="47"/>
      <c r="F12" s="47"/>
      <c r="G12" s="47"/>
      <c r="H12" s="47"/>
      <c r="I12" s="47"/>
      <c r="J12" s="47"/>
      <c r="K12" s="47"/>
      <c r="L12" s="47"/>
      <c r="M12" s="47"/>
    </row>
    <row r="13" spans="1:13" ht="30" customHeight="1" x14ac:dyDescent="0.35">
      <c r="D13" s="47" t="s">
        <v>18</v>
      </c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5" customHeight="1" x14ac:dyDescent="0.35">
      <c r="D14" s="47" t="s">
        <v>19</v>
      </c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15" customHeight="1" x14ac:dyDescent="0.35">
      <c r="A15" s="3"/>
      <c r="H15" s="3"/>
      <c r="I15" s="3"/>
      <c r="J15" s="3"/>
    </row>
    <row r="16" spans="1:13" ht="15" customHeight="1" x14ac:dyDescent="0.35">
      <c r="A16" s="46" t="s">
        <v>20</v>
      </c>
      <c r="B16" s="46" t="s">
        <v>21</v>
      </c>
      <c r="C16" s="46" t="s">
        <v>22</v>
      </c>
      <c r="D16" s="46" t="s">
        <v>23</v>
      </c>
      <c r="E16" s="55" t="s">
        <v>24</v>
      </c>
      <c r="F16" s="51" t="s">
        <v>25</v>
      </c>
      <c r="G16" s="52" t="s">
        <v>26</v>
      </c>
      <c r="H16" s="52"/>
      <c r="I16" s="52"/>
      <c r="J16" s="52"/>
      <c r="K16" s="52"/>
      <c r="L16" s="52"/>
      <c r="M16" s="46" t="s">
        <v>27</v>
      </c>
    </row>
    <row r="17" spans="1:13" ht="14.5" customHeight="1" x14ac:dyDescent="0.35">
      <c r="A17" s="46"/>
      <c r="B17" s="46"/>
      <c r="C17" s="46"/>
      <c r="D17" s="46"/>
      <c r="E17" s="55"/>
      <c r="F17" s="51"/>
      <c r="G17" s="45" t="s">
        <v>38</v>
      </c>
      <c r="H17" s="45"/>
      <c r="I17" s="45" t="s">
        <v>39</v>
      </c>
      <c r="J17" s="45"/>
      <c r="K17" s="45"/>
      <c r="L17" s="45"/>
      <c r="M17" s="46"/>
    </row>
    <row r="18" spans="1:13" ht="78" customHeight="1" x14ac:dyDescent="0.35">
      <c r="A18" s="46"/>
      <c r="B18" s="46"/>
      <c r="C18" s="46"/>
      <c r="D18" s="46"/>
      <c r="E18" s="55"/>
      <c r="F18" s="51"/>
      <c r="G18" s="7" t="s">
        <v>40</v>
      </c>
      <c r="H18" s="7" t="s">
        <v>41</v>
      </c>
      <c r="I18" s="7" t="s">
        <v>42</v>
      </c>
      <c r="J18" s="11" t="s">
        <v>43</v>
      </c>
      <c r="K18" s="7" t="s">
        <v>44</v>
      </c>
      <c r="L18" s="7" t="s">
        <v>45</v>
      </c>
      <c r="M18" s="46"/>
    </row>
    <row r="19" spans="1:13" ht="31" customHeight="1" x14ac:dyDescent="0.35">
      <c r="A19" s="46"/>
      <c r="B19" s="46"/>
      <c r="C19" s="46"/>
      <c r="D19" s="46"/>
      <c r="E19" s="55"/>
      <c r="F19" s="12"/>
      <c r="G19" s="11" t="s">
        <v>46</v>
      </c>
      <c r="H19" s="11" t="s">
        <v>47</v>
      </c>
      <c r="I19" s="11" t="s">
        <v>48</v>
      </c>
      <c r="J19" s="11" t="s">
        <v>48</v>
      </c>
      <c r="K19" s="11" t="s">
        <v>47</v>
      </c>
      <c r="L19" s="11" t="s">
        <v>48</v>
      </c>
      <c r="M19" s="11"/>
    </row>
    <row r="20" spans="1:13" ht="12.75" customHeight="1" x14ac:dyDescent="0.35">
      <c r="A20" s="13" t="s">
        <v>54</v>
      </c>
      <c r="B20" s="14" t="s">
        <v>55</v>
      </c>
      <c r="C20" s="13" t="s">
        <v>56</v>
      </c>
      <c r="D20" s="15">
        <v>2593125</v>
      </c>
      <c r="E20" s="15">
        <v>700000</v>
      </c>
      <c r="F20" s="16">
        <v>67.33</v>
      </c>
      <c r="G20" s="17">
        <v>20</v>
      </c>
      <c r="H20" s="17">
        <v>10</v>
      </c>
      <c r="I20" s="17">
        <v>7</v>
      </c>
      <c r="J20" s="17">
        <v>9</v>
      </c>
      <c r="K20" s="17">
        <v>17</v>
      </c>
      <c r="L20" s="17">
        <v>10</v>
      </c>
      <c r="M20" s="17">
        <f>SUM(G20:L20)</f>
        <v>73</v>
      </c>
    </row>
    <row r="21" spans="1:13" ht="12.75" customHeight="1" x14ac:dyDescent="0.35">
      <c r="A21" s="13" t="s">
        <v>61</v>
      </c>
      <c r="B21" s="13" t="s">
        <v>62</v>
      </c>
      <c r="C21" s="13" t="s">
        <v>63</v>
      </c>
      <c r="D21" s="18">
        <v>9534675</v>
      </c>
      <c r="E21" s="18">
        <v>1300000</v>
      </c>
      <c r="F21" s="16">
        <v>52.33</v>
      </c>
      <c r="G21" s="17">
        <v>22</v>
      </c>
      <c r="H21" s="17">
        <v>14</v>
      </c>
      <c r="I21" s="17">
        <v>8</v>
      </c>
      <c r="J21" s="17">
        <v>9</v>
      </c>
      <c r="K21" s="17">
        <v>18</v>
      </c>
      <c r="L21" s="17">
        <v>10</v>
      </c>
      <c r="M21" s="17">
        <f t="shared" ref="M21:M24" si="0">SUM(G21:L21)</f>
        <v>81</v>
      </c>
    </row>
    <row r="22" spans="1:13" ht="12.75" customHeight="1" x14ac:dyDescent="0.35">
      <c r="A22" s="13" t="s">
        <v>64</v>
      </c>
      <c r="B22" s="13" t="s">
        <v>65</v>
      </c>
      <c r="C22" s="13" t="s">
        <v>66</v>
      </c>
      <c r="D22" s="18">
        <v>12829752</v>
      </c>
      <c r="E22" s="18">
        <v>2400000</v>
      </c>
      <c r="F22" s="16">
        <v>89.33</v>
      </c>
      <c r="G22" s="17">
        <v>21</v>
      </c>
      <c r="H22" s="17">
        <v>12</v>
      </c>
      <c r="I22" s="17">
        <v>6</v>
      </c>
      <c r="J22" s="17">
        <v>8</v>
      </c>
      <c r="K22" s="17">
        <v>15</v>
      </c>
      <c r="L22" s="17">
        <v>8</v>
      </c>
      <c r="M22" s="17">
        <f t="shared" si="0"/>
        <v>70</v>
      </c>
    </row>
    <row r="23" spans="1:13" ht="12.75" customHeight="1" x14ac:dyDescent="0.35">
      <c r="A23" s="13" t="s">
        <v>57</v>
      </c>
      <c r="B23" s="13" t="s">
        <v>58</v>
      </c>
      <c r="C23" s="13" t="s">
        <v>59</v>
      </c>
      <c r="D23" s="18">
        <v>3806080</v>
      </c>
      <c r="E23" s="18">
        <v>967000</v>
      </c>
      <c r="F23" s="19">
        <v>81</v>
      </c>
      <c r="G23" s="17">
        <v>19</v>
      </c>
      <c r="H23" s="17">
        <v>15</v>
      </c>
      <c r="I23" s="17">
        <v>9</v>
      </c>
      <c r="J23" s="17">
        <v>8</v>
      </c>
      <c r="K23" s="17">
        <v>19</v>
      </c>
      <c r="L23" s="17">
        <v>8</v>
      </c>
      <c r="M23" s="17">
        <f t="shared" si="0"/>
        <v>78</v>
      </c>
    </row>
    <row r="24" spans="1:13" ht="12.75" customHeight="1" x14ac:dyDescent="0.35">
      <c r="A24" s="13" t="s">
        <v>49</v>
      </c>
      <c r="B24" s="13" t="s">
        <v>50</v>
      </c>
      <c r="C24" s="13" t="s">
        <v>51</v>
      </c>
      <c r="D24" s="18">
        <v>88702981</v>
      </c>
      <c r="E24" s="18">
        <v>3800000</v>
      </c>
      <c r="F24" s="19">
        <v>95</v>
      </c>
      <c r="G24" s="17">
        <v>26</v>
      </c>
      <c r="H24" s="17">
        <v>17</v>
      </c>
      <c r="I24" s="17">
        <v>8</v>
      </c>
      <c r="J24" s="17">
        <v>7</v>
      </c>
      <c r="K24" s="17">
        <v>17</v>
      </c>
      <c r="L24" s="17">
        <v>6</v>
      </c>
      <c r="M24" s="17">
        <f t="shared" si="0"/>
        <v>81</v>
      </c>
    </row>
    <row r="25" spans="1:13" ht="12.75" customHeight="1" x14ac:dyDescent="0.35">
      <c r="A25" s="4"/>
      <c r="B25" s="4"/>
      <c r="C25" s="4"/>
      <c r="D25" s="5">
        <f>SUM(D20:D24)</f>
        <v>117466613</v>
      </c>
      <c r="E25" s="5">
        <f>SUM(E20:E24)</f>
        <v>9167000</v>
      </c>
      <c r="F25" s="6"/>
      <c r="G25" s="4"/>
      <c r="H25" s="4"/>
      <c r="I25" s="4"/>
      <c r="J25" s="4"/>
      <c r="K25" s="4"/>
      <c r="L25" s="4"/>
      <c r="M25" s="4"/>
    </row>
    <row r="26" spans="1:13" ht="12.75" customHeight="1" x14ac:dyDescent="0.35">
      <c r="A26" s="4"/>
      <c r="B26" s="4"/>
      <c r="C26" s="4"/>
      <c r="D26" s="4"/>
      <c r="E26" s="6"/>
      <c r="F26" s="6"/>
      <c r="G26" s="4"/>
      <c r="H26" s="4"/>
      <c r="I26" s="4"/>
      <c r="J26" s="4"/>
      <c r="K26" s="4"/>
      <c r="L26" s="4"/>
      <c r="M26" s="4"/>
    </row>
    <row r="42" ht="12" x14ac:dyDescent="0.35"/>
    <row r="43" ht="12" x14ac:dyDescent="0.35"/>
  </sheetData>
  <mergeCells count="21">
    <mergeCell ref="A7:C7"/>
    <mergeCell ref="A16:A19"/>
    <mergeCell ref="B16:B19"/>
    <mergeCell ref="C16:C19"/>
    <mergeCell ref="D16:D19"/>
    <mergeCell ref="D9:M9"/>
    <mergeCell ref="E16:E19"/>
    <mergeCell ref="D10:M10"/>
    <mergeCell ref="D11:M11"/>
    <mergeCell ref="D12:M12"/>
    <mergeCell ref="D13:M13"/>
    <mergeCell ref="D14:M14"/>
    <mergeCell ref="F16:F18"/>
    <mergeCell ref="G16:L16"/>
    <mergeCell ref="M16:M18"/>
    <mergeCell ref="G17:H17"/>
    <mergeCell ref="D3:M3"/>
    <mergeCell ref="D4:M4"/>
    <mergeCell ref="D5:M5"/>
    <mergeCell ref="D6:M6"/>
    <mergeCell ref="I17:L17"/>
  </mergeCells>
  <dataValidations count="6">
    <dataValidation type="decimal" operator="lessThanOrEqual" allowBlank="1" showInputMessage="1" showErrorMessage="1" sqref="F20:F24" xr:uid="{942B75D1-383A-47AD-959D-A523112D24B2}">
      <formula1>100</formula1>
    </dataValidation>
    <dataValidation type="decimal" operator="lessThanOrEqual" allowBlank="1" showInputMessage="1" showErrorMessage="1" error="max. 15" sqref="H1:H17 H25:H1048576" xr:uid="{C9AB90BA-3F93-7443-8CB7-99D41CD240E2}">
      <formula1>20</formula1>
    </dataValidation>
    <dataValidation type="decimal" operator="lessThanOrEqual" allowBlank="1" showInputMessage="1" showErrorMessage="1" error="max. 40" sqref="G1:G17 G20:G1048576 H20:L24" xr:uid="{673E0A22-749E-0B4D-B99E-09B5F2E9249E}">
      <formula1>30</formula1>
    </dataValidation>
    <dataValidation type="decimal" operator="lessThanOrEqual" allowBlank="1" showInputMessage="1" showErrorMessage="1" error="max. 10" sqref="K1:L17 K25:L1048576" xr:uid="{A8EC907F-FEED-7640-89B2-FB468DE06A1F}">
      <formula1>10</formula1>
    </dataValidation>
    <dataValidation type="decimal" operator="lessThanOrEqual" allowBlank="1" showInputMessage="1" showErrorMessage="1" error="max. 15" sqref="I1:I17 I25:I1048576" xr:uid="{A7FA45AB-1DC1-E844-AF7D-50D3102394F0}">
      <formula1>10</formula1>
    </dataValidation>
    <dataValidation type="decimal" operator="lessThanOrEqual" allowBlank="1" showInputMessage="1" showErrorMessage="1" error="max. 5" sqref="J1:J17 J25:J1048576" xr:uid="{BCCEA407-8421-5D45-91A0-76B3FD1C6084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2" ma:contentTypeDescription="Vytvoří nový dokument" ma:contentTypeScope="" ma:versionID="eff19cdf78642efe6a725c4b3602a7e6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b5178510a0b05c143967025bdfe25ec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C5F85102-9C61-44F6-95C9-F728969359A5}"/>
</file>

<file path=customXml/itemProps3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Minority animovaný film seriál</vt:lpstr>
      <vt:lpstr>LG</vt:lpstr>
      <vt:lpstr>TL</vt:lpstr>
      <vt:lpstr>MR</vt:lpstr>
      <vt:lpstr>DŠ</vt:lpstr>
      <vt:lpstr>ZZ</vt:lpstr>
      <vt:lpstr>DŠ!Oblast_tisku</vt:lpstr>
      <vt:lpstr>LG!Oblast_tisku</vt:lpstr>
      <vt:lpstr>'Minority animovaný film seriál'!Oblast_tisku</vt:lpstr>
      <vt:lpstr>MR!Oblast_tisku</vt:lpstr>
      <vt:lpstr>TL!Oblast_tisku</vt:lpstr>
      <vt:lpstr>ZZ!Oblast_tisku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Zuzana Szczepaniková</cp:lastModifiedBy>
  <cp:revision/>
  <dcterms:created xsi:type="dcterms:W3CDTF">2013-12-06T22:03:05Z</dcterms:created>
  <dcterms:modified xsi:type="dcterms:W3CDTF">2026-02-18T08:54:05Z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</Properties>
</file>