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zuzana.szczepanikova\Downloads\"/>
    </mc:Choice>
  </mc:AlternateContent>
  <xr:revisionPtr revIDLastSave="0" documentId="13_ncr:1_{E9C22C76-92AC-47F4-AD33-20DDAF20B94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ývoj animovaného filmu" sheetId="8" r:id="rId1"/>
    <sheet name="TL" sheetId="9" r:id="rId2"/>
    <sheet name="MR" sheetId="10" r:id="rId3"/>
    <sheet name="DŠ" sheetId="11" r:id="rId4"/>
    <sheet name="ZZ" sheetId="12" r:id="rId5"/>
  </sheets>
  <definedNames>
    <definedName name="_xlnm.Print_Area" localSheetId="3">DŠ!$A$1:$M$42</definedName>
    <definedName name="_xlnm.Print_Area" localSheetId="2">MR!$A$1:$M$42</definedName>
    <definedName name="_xlnm.Print_Area" localSheetId="1">TL!$A$1:$M$42</definedName>
    <definedName name="_xlnm.Print_Area" localSheetId="0">'Vývoj animovaného filmu'!$A$1:$W$38</definedName>
    <definedName name="_xlnm.Print_Area" localSheetId="4">ZZ!$A$1:$M$42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8" l="1"/>
  <c r="W21" i="8"/>
  <c r="W22" i="8"/>
  <c r="W23" i="8"/>
  <c r="W24" i="8"/>
  <c r="W25" i="8"/>
  <c r="W26" i="8"/>
  <c r="W19" i="8"/>
  <c r="G29" i="8"/>
  <c r="H29" i="8"/>
  <c r="I29" i="8"/>
  <c r="K29" i="8"/>
  <c r="J29" i="8"/>
  <c r="L29" i="8"/>
  <c r="G32" i="8"/>
  <c r="H32" i="8"/>
  <c r="I32" i="8"/>
  <c r="K32" i="8"/>
  <c r="J32" i="8"/>
  <c r="L32" i="8"/>
  <c r="G21" i="8"/>
  <c r="H21" i="8"/>
  <c r="I21" i="8"/>
  <c r="K21" i="8"/>
  <c r="J21" i="8"/>
  <c r="L21" i="8"/>
  <c r="G22" i="8"/>
  <c r="H22" i="8"/>
  <c r="I22" i="8"/>
  <c r="K22" i="8"/>
  <c r="J22" i="8"/>
  <c r="L22" i="8"/>
  <c r="G25" i="8"/>
  <c r="H25" i="8"/>
  <c r="I25" i="8"/>
  <c r="K25" i="8"/>
  <c r="J25" i="8"/>
  <c r="L25" i="8"/>
  <c r="G31" i="8"/>
  <c r="H31" i="8"/>
  <c r="I31" i="8"/>
  <c r="K31" i="8"/>
  <c r="J31" i="8"/>
  <c r="L31" i="8"/>
  <c r="G27" i="8"/>
  <c r="H27" i="8"/>
  <c r="I27" i="8"/>
  <c r="K27" i="8"/>
  <c r="J27" i="8"/>
  <c r="L27" i="8"/>
  <c r="G33" i="8"/>
  <c r="H33" i="8"/>
  <c r="I33" i="8"/>
  <c r="K33" i="8"/>
  <c r="J33" i="8"/>
  <c r="L33" i="8"/>
  <c r="G24" i="8"/>
  <c r="H24" i="8"/>
  <c r="I24" i="8"/>
  <c r="K24" i="8"/>
  <c r="J24" i="8"/>
  <c r="L24" i="8"/>
  <c r="G19" i="8"/>
  <c r="H19" i="8"/>
  <c r="I19" i="8"/>
  <c r="K19" i="8"/>
  <c r="J19" i="8"/>
  <c r="L19" i="8"/>
  <c r="G36" i="8"/>
  <c r="H36" i="8"/>
  <c r="I36" i="8"/>
  <c r="K36" i="8"/>
  <c r="J36" i="8"/>
  <c r="L36" i="8"/>
  <c r="G23" i="8"/>
  <c r="H23" i="8"/>
  <c r="I23" i="8"/>
  <c r="K23" i="8"/>
  <c r="J23" i="8"/>
  <c r="L23" i="8"/>
  <c r="G30" i="8"/>
  <c r="H30" i="8"/>
  <c r="I30" i="8"/>
  <c r="K30" i="8"/>
  <c r="J30" i="8"/>
  <c r="L30" i="8"/>
  <c r="G34" i="8"/>
  <c r="H34" i="8"/>
  <c r="I34" i="8"/>
  <c r="K34" i="8"/>
  <c r="J34" i="8"/>
  <c r="L34" i="8"/>
  <c r="G37" i="8"/>
  <c r="H37" i="8"/>
  <c r="I37" i="8"/>
  <c r="K37" i="8"/>
  <c r="J37" i="8"/>
  <c r="L37" i="8"/>
  <c r="G26" i="8"/>
  <c r="H26" i="8"/>
  <c r="I26" i="8"/>
  <c r="K26" i="8"/>
  <c r="J26" i="8"/>
  <c r="L26" i="8"/>
  <c r="G20" i="8"/>
  <c r="H20" i="8"/>
  <c r="I20" i="8"/>
  <c r="K20" i="8"/>
  <c r="J20" i="8"/>
  <c r="L20" i="8"/>
  <c r="G28" i="8"/>
  <c r="H28" i="8"/>
  <c r="I28" i="8"/>
  <c r="K28" i="8"/>
  <c r="J28" i="8"/>
  <c r="L28" i="8"/>
  <c r="H35" i="8"/>
  <c r="I35" i="8"/>
  <c r="K35" i="8"/>
  <c r="J35" i="8"/>
  <c r="L35" i="8"/>
  <c r="G35" i="8"/>
  <c r="E38" i="12"/>
  <c r="D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E38" i="11"/>
  <c r="D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E38" i="10"/>
  <c r="D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E38" i="9"/>
  <c r="D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N38" i="8"/>
  <c r="N39" i="8" s="1"/>
  <c r="E38" i="8"/>
  <c r="D38" i="8"/>
  <c r="M35" i="8" l="1"/>
  <c r="M26" i="8"/>
  <c r="M34" i="8"/>
  <c r="M23" i="8"/>
  <c r="M19" i="8"/>
  <c r="M33" i="8"/>
  <c r="M31" i="8"/>
  <c r="M22" i="8"/>
  <c r="M32" i="8"/>
  <c r="M20" i="8"/>
  <c r="M37" i="8"/>
  <c r="M30" i="8"/>
  <c r="M36" i="8"/>
  <c r="M24" i="8"/>
  <c r="M27" i="8"/>
  <c r="M25" i="8"/>
  <c r="M21" i="8"/>
  <c r="M29" i="8"/>
  <c r="M28" i="8"/>
</calcChain>
</file>

<file path=xl/sharedStrings.xml><?xml version="1.0" encoding="utf-8"?>
<sst xmlns="http://schemas.openxmlformats.org/spreadsheetml/2006/main" count="673" uniqueCount="163">
  <si>
    <t>Kompletní vývoj animovaného filmu</t>
  </si>
  <si>
    <r>
      <t>Evidenční číslo výzvy:</t>
    </r>
    <r>
      <rPr>
        <sz val="9.5"/>
        <color rgb="FF000000"/>
        <rFont val="Arial"/>
        <family val="2"/>
      </rPr>
      <t xml:space="preserve">  2026-C-1-1-5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</si>
  <si>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</si>
  <si>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</si>
  <si>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Posílení stability producentských firem a podpora jejich dlouhodobé spolupráce s kreativními týmy.</t>
  </si>
  <si>
    <t>Dotační okruh: Vývoj českého audiovizuálního díla</t>
  </si>
  <si>
    <t>2. Podpora žánrové diverzity v české audiovizi.</t>
  </si>
  <si>
    <r>
      <t>Lhůta pro podávání žádostí:</t>
    </r>
    <r>
      <rPr>
        <sz val="9.5"/>
        <color rgb="FF000000"/>
        <rFont val="Arial"/>
        <family val="2"/>
      </rPr>
      <t xml:space="preserve"> 19. 09. 2025–3. 11. 2025</t>
    </r>
  </si>
  <si>
    <t>3. Podpora debutů a projektů pro různé cílové skupiny.</t>
  </si>
  <si>
    <r>
      <t>Finanční alokace:</t>
    </r>
    <r>
      <rPr>
        <sz val="9.5"/>
        <color rgb="FF000000"/>
        <rFont val="Arial"/>
        <family val="2"/>
      </rPr>
      <t xml:space="preserve"> 10 000 000 Kč</t>
    </r>
  </si>
  <si>
    <t>4. Podpora projektů pro lokální trh i pro mezinárodní distribuci.</t>
  </si>
  <si>
    <r>
      <t xml:space="preserve">Lhůta pro dokončení projektu: </t>
    </r>
    <r>
      <rPr>
        <sz val="9.5"/>
        <color rgb="FF000000"/>
        <rFont val="Arial"/>
        <family val="2"/>
      </rPr>
      <t xml:space="preserve">dle žádosti, nejpozději však do 31. 12. 2028
</t>
    </r>
  </si>
  <si>
    <t>5. Navýšení rozpočtů projektů ve vývoji skrze kofinancování z evropských i lokálních zdrojů.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</si>
  <si>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</si>
  <si>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</si>
  <si>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kompletní vývoj celovečerních nebo krátkometrážních animovaných českých
audiovizuálních děl (ve smyslu § 2 odst. 1 písm. e) a písm. i) zákona o audiovizi). Animovaným dílem se pro
účely kategorie podpory animovaných audiovizuálních děl a videoher rozumí dílo 100% animované, tj. bez
kontinuálního záznamu živé akce.</t>
  </si>
  <si>
    <t>Součástí projektu kompletního vývoje je vypracování konečné verze scénáře, návrhů výtvarného řešení,
storyboardu nebo animatiku, vytvoření plánu výroby a jeho předpokládaného zajištění.</t>
  </si>
  <si>
    <t>Krátkometrážním audiovizuálním dílem se pro účely Státního fondu audiovize (dále jen „Fond“) rozumí dílo
o délce do 60 minut včetně, celovečerním audiovizuálním dílem se pro účely Fondu rozumí dílo se stopáží delší
než 60 minut.</t>
  </si>
  <si>
    <t>Rada deklaruje, že v této výzvě podpoří min. 3 režijní a/nebo producentské debuty. Cílové hodnoty nebude
muset Rada dodržet, ale pokud se tak stane, bude muset své rozhodnutí zdůvodnit.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</si>
  <si>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</si>
  <si>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</si>
  <si>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</si>
  <si>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</si>
  <si>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</si>
  <si>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skupiny hodnotitelů</t>
  </si>
  <si>
    <t>bodové hodnocení dle tvůrčího a realizačního testu</t>
  </si>
  <si>
    <t>bodové hodnocení Rada</t>
  </si>
  <si>
    <t>výše podpory</t>
  </si>
  <si>
    <t>žadatel – komplexní dílo ano/ne</t>
  </si>
  <si>
    <t>Rada – komplexní dílo ano/ne</t>
  </si>
  <si>
    <t>Žadatel – náročné audiovizuální dílo
ano/ne</t>
  </si>
  <si>
    <t>Rada – náročné audiovizuální dílo
ano/ne</t>
  </si>
  <si>
    <t>žadatel – intenzita podpory %</t>
  </si>
  <si>
    <t>Rada – intenzita podpory %</t>
  </si>
  <si>
    <t>žadatel – datum dokončení projektu</t>
  </si>
  <si>
    <t>Rada – lhůta pro dokončení</t>
  </si>
  <si>
    <t xml:space="preserve">maximální podíl podpory na celkových nákladech
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</si>
  <si>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</si>
  <si>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</si>
  <si>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</si>
  <si>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</si>
  <si>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</si>
  <si>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</si>
  <si>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</si>
  <si>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</si>
  <si>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</si>
  <si>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0–15</t>
  </si>
  <si>
    <t>0–20</t>
  </si>
  <si>
    <t>0–10</t>
  </si>
  <si>
    <t>0–5</t>
  </si>
  <si>
    <t>203-2026</t>
  </si>
  <si>
    <t>nutprodukce, s.r.o.</t>
  </si>
  <si>
    <t>Fánek hvězdoplavec</t>
  </si>
  <si>
    <t>ne</t>
  </si>
  <si>
    <t>ano</t>
  </si>
  <si>
    <t>51%</t>
  </si>
  <si>
    <t>4.5.2028</t>
  </si>
  <si>
    <t>31.12.2028</t>
  </si>
  <si>
    <t>210-2026</t>
  </si>
  <si>
    <t>Barletta s.r.o.</t>
  </si>
  <si>
    <t>Kost</t>
  </si>
  <si>
    <t>40%</t>
  </si>
  <si>
    <t>3.11.2028</t>
  </si>
  <si>
    <t>196-2026</t>
  </si>
  <si>
    <t>Pure Shore s.r.o.</t>
  </si>
  <si>
    <t>Večírek</t>
  </si>
  <si>
    <t>85%</t>
  </si>
  <si>
    <t>1.3.2027</t>
  </si>
  <si>
    <t>197-2026</t>
  </si>
  <si>
    <t>Krutart s.r.o.</t>
  </si>
  <si>
    <t>Zvídavá Eva: Mezi dinosaury</t>
  </si>
  <si>
    <t>52%</t>
  </si>
  <si>
    <t>30.11.2027</t>
  </si>
  <si>
    <t>205-2026</t>
  </si>
  <si>
    <t>MAUR film s.r.o.</t>
  </si>
  <si>
    <t>Já to vím líp!</t>
  </si>
  <si>
    <t>63%</t>
  </si>
  <si>
    <t>31.12.2026</t>
  </si>
  <si>
    <t>202-2026</t>
  </si>
  <si>
    <t>Nepojmenovaná</t>
  </si>
  <si>
    <t>50%</t>
  </si>
  <si>
    <t>1.3.2028</t>
  </si>
  <si>
    <t>198-2026</t>
  </si>
  <si>
    <t>13ka s.r.o.</t>
  </si>
  <si>
    <t>Trixi</t>
  </si>
  <si>
    <t>41%</t>
  </si>
  <si>
    <t>209-2026</t>
  </si>
  <si>
    <t>Helium Film s.r.o.</t>
  </si>
  <si>
    <t>Odplouváš</t>
  </si>
  <si>
    <t>31%</t>
  </si>
  <si>
    <t>200-2026</t>
  </si>
  <si>
    <t>Vernes s.r.o.</t>
  </si>
  <si>
    <t>Záhada hlavolamu</t>
  </si>
  <si>
    <t>59%</t>
  </si>
  <si>
    <t>1.8.2028</t>
  </si>
  <si>
    <t>211-2026</t>
  </si>
  <si>
    <t>BIO ILLUSION s.r.o.</t>
  </si>
  <si>
    <t>Velké dobrodružství Pepíka Střechy</t>
  </si>
  <si>
    <t>25%</t>
  </si>
  <si>
    <t>30.6.2027</t>
  </si>
  <si>
    <t>193-2026</t>
  </si>
  <si>
    <t>MOTYFILM s. r. o.</t>
  </si>
  <si>
    <t>Princezna se zlatou hvězdou</t>
  </si>
  <si>
    <t>65%</t>
  </si>
  <si>
    <t>1.5.2027</t>
  </si>
  <si>
    <t>206-2026</t>
  </si>
  <si>
    <t>Films &amp; Chips s.r.o.</t>
  </si>
  <si>
    <t>Dětství mého dědy</t>
  </si>
  <si>
    <t>75%</t>
  </si>
  <si>
    <t>2.4.2027</t>
  </si>
  <si>
    <t>199-2026</t>
  </si>
  <si>
    <t>Blue Light Pictures s.r.o.</t>
  </si>
  <si>
    <t>Norm a vetešíci</t>
  </si>
  <si>
    <t>32%</t>
  </si>
  <si>
    <t>195-2006</t>
  </si>
  <si>
    <t>ROLLING PICTURES spol. s r.o.</t>
  </si>
  <si>
    <t>Chelsea</t>
  </si>
  <si>
    <t>27%</t>
  </si>
  <si>
    <t>31.12.2027</t>
  </si>
  <si>
    <t>201-2026</t>
  </si>
  <si>
    <t>Emmina cesta</t>
  </si>
  <si>
    <t>80%</t>
  </si>
  <si>
    <t>31.7.2026</t>
  </si>
  <si>
    <t>207-2026</t>
  </si>
  <si>
    <t>OLDRICH COMPANY, s.r.o.</t>
  </si>
  <si>
    <t>Vzdálený horizont</t>
  </si>
  <si>
    <t>69%</t>
  </si>
  <si>
    <t>80-2026</t>
  </si>
  <si>
    <t>Kouzelná animace, s.r.o.</t>
  </si>
  <si>
    <t>Bzukot</t>
  </si>
  <si>
    <t>89%</t>
  </si>
  <si>
    <t>31.10.2026</t>
  </si>
  <si>
    <t>204-2026</t>
  </si>
  <si>
    <t>Montowna s.r.o.</t>
  </si>
  <si>
    <t>Dášeňka</t>
  </si>
  <si>
    <t>82%</t>
  </si>
  <si>
    <t>21.12.2028</t>
  </si>
  <si>
    <t>208-2026</t>
  </si>
  <si>
    <t>Ateliér Podolský s.r.o.</t>
  </si>
  <si>
    <t>Hovnays</t>
  </si>
  <si>
    <t>73%</t>
  </si>
  <si>
    <t>1.10.2026</t>
  </si>
  <si>
    <t>zbývá</t>
  </si>
  <si>
    <r>
      <t xml:space="preserve">Lhůta pro dokončení projektu: </t>
    </r>
    <r>
      <rPr>
        <sz val="9.5"/>
        <color rgb="FF000000"/>
        <rFont val="Arial"/>
        <family val="2"/>
      </rPr>
      <t>dle žádosti, nejpozději však do 31. 12. 2028</t>
    </r>
  </si>
  <si>
    <t>45,33</t>
  </si>
  <si>
    <t>68,00</t>
  </si>
  <si>
    <t>65,33</t>
  </si>
  <si>
    <t>85,00</t>
  </si>
  <si>
    <t>77,33</t>
  </si>
  <si>
    <t>80,67</t>
  </si>
  <si>
    <t>63,00</t>
  </si>
  <si>
    <t>69,00</t>
  </si>
  <si>
    <t>48,00</t>
  </si>
  <si>
    <t>68,33</t>
  </si>
  <si>
    <t>96,00</t>
  </si>
  <si>
    <t>41,33</t>
  </si>
  <si>
    <t>69,67</t>
  </si>
  <si>
    <t>58,33</t>
  </si>
  <si>
    <t>75,33</t>
  </si>
  <si>
    <t>43,67</t>
  </si>
  <si>
    <t>92,00</t>
  </si>
  <si>
    <t>66,67</t>
  </si>
  <si>
    <r>
      <t>Lhůta pro dokončení projektu:</t>
    </r>
    <r>
      <rPr>
        <sz val="9.5"/>
        <color rgb="FF000000"/>
        <rFont val="Arial"/>
        <family val="2"/>
      </rPr>
      <t xml:space="preserve"> dle žádosti, nejpozději však do 31. 12. 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</si>
</sst>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[$-405]d\.\ mmmm\ yyyy;@"/>
  </numFmts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rgb="FF333333"/>
      <name val="Arial"/>
      <family val="2"/>
      <charset val="238"/>
    </font>
    <font>
      <sz val="9.5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hair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82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2" fontId="1" fillId="0" borderId="3" xfId="0" applyNumberFormat="1" applyFont="1" applyBorder="1" applyAlignment="1">
      <alignment horizontal="left" vertical="top" wrapText="1"/>
    </xf>
    <xf numFmtId="0" fontId="1" fillId="2" borderId="9" xfId="0" applyFont="1" applyFill="1" applyBorder="1" applyAlignment="1">
      <alignment vertical="top" wrapText="1"/>
    </xf>
    <xf numFmtId="2" fontId="3" fillId="0" borderId="16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top"/>
    </xf>
    <xf numFmtId="2" fontId="3" fillId="0" borderId="17" xfId="0" applyNumberFormat="1" applyFont="1" applyBorder="1" applyAlignment="1">
      <alignment horizontal="left" vertical="top"/>
    </xf>
    <xf numFmtId="3" fontId="3" fillId="0" borderId="17" xfId="0" applyNumberFormat="1" applyFont="1" applyBorder="1" applyAlignment="1">
      <alignment horizontal="right" vertical="top"/>
    </xf>
    <xf numFmtId="0" fontId="3" fillId="0" borderId="17" xfId="0" applyFont="1" applyBorder="1" applyAlignment="1">
      <alignment horizontal="left" vertical="top"/>
    </xf>
    <xf numFmtId="49" fontId="6" fillId="0" borderId="17" xfId="0" applyNumberFormat="1" applyFont="1" applyBorder="1" applyAlignment="1">
      <alignment horizontal="center"/>
    </xf>
    <xf numFmtId="49" fontId="6" fillId="0" borderId="17" xfId="0" applyNumberFormat="1" applyFont="1" applyBorder="1"/>
    <xf numFmtId="49" fontId="6" fillId="0" borderId="17" xfId="0" applyNumberFormat="1" applyFont="1" applyBorder="1" applyAlignment="1">
      <alignment horizontal="left"/>
    </xf>
    <xf numFmtId="3" fontId="6" fillId="0" borderId="17" xfId="0" applyNumberFormat="1" applyFont="1" applyBorder="1"/>
    <xf numFmtId="49" fontId="6" fillId="0" borderId="17" xfId="0" applyNumberFormat="1" applyFont="1" applyBorder="1" applyAlignment="1">
      <alignment horizontal="right"/>
    </xf>
    <xf numFmtId="49" fontId="10" fillId="0" borderId="17" xfId="0" applyNumberFormat="1" applyFont="1" applyBorder="1" applyAlignment="1">
      <alignment wrapText="1"/>
    </xf>
    <xf numFmtId="49" fontId="6" fillId="0" borderId="17" xfId="0" applyNumberFormat="1" applyFont="1" applyBorder="1" applyAlignment="1">
      <alignment wrapText="1"/>
    </xf>
    <xf numFmtId="49" fontId="6" fillId="0" borderId="17" xfId="0" applyNumberFormat="1" applyFont="1" applyBorder="1" applyAlignment="1">
      <alignment horizontal="center" wrapText="1"/>
    </xf>
    <xf numFmtId="49" fontId="6" fillId="0" borderId="17" xfId="0" applyNumberFormat="1" applyFont="1" applyBorder="1" applyAlignment="1">
      <alignment horizontal="right" wrapText="1"/>
    </xf>
    <xf numFmtId="0" fontId="11" fillId="0" borderId="17" xfId="0" applyFont="1" applyBorder="1" applyAlignment="1">
      <alignment horizontal="center"/>
    </xf>
    <xf numFmtId="9" fontId="3" fillId="0" borderId="17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horizontal="right" vertical="top"/>
    </xf>
    <xf numFmtId="9" fontId="3" fillId="0" borderId="17" xfId="0" applyNumberFormat="1" applyFont="1" applyBorder="1" applyAlignment="1">
      <alignment horizontal="right" vertical="top"/>
    </xf>
    <xf numFmtId="0" fontId="1" fillId="2" borderId="18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2" fontId="6" fillId="0" borderId="11" xfId="0" applyNumberFormat="1" applyFont="1" applyBorder="1" applyAlignment="1">
      <alignment horizontal="center" wrapText="1"/>
    </xf>
    <xf numFmtId="2" fontId="6" fillId="0" borderId="17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2" fontId="3" fillId="0" borderId="17" xfId="0" applyNumberFormat="1" applyFont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12" xfId="0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1B78-B6D5-B440-8D67-61FCDF120A84}">
  <sheetPr>
    <pageSetUpPr fitToPage="1"/>
  </sheetPr>
  <dimension ref="A1:W39"/>
  <sheetViews>
    <sheetView tabSelected="1" topLeftCell="K10" zoomScale="90" zoomScaleNormal="90" workbookViewId="0">
      <selection activeCell="W21" sqref="W21"/>
    </sheetView>
  </sheetViews>
  <sheetFormatPr defaultColWidth="9.1796875" defaultRowHeight="12.75" customHeight="1" x14ac:dyDescent="0.35"/>
  <cols>
    <col min="1" max="1" width="11.453125" style="2" customWidth="1"/>
    <col min="2" max="2" width="27.26953125" style="2" customWidth="1"/>
    <col min="3" max="3" width="31.1796875" style="2" customWidth="1"/>
    <col min="4" max="4" width="15.453125" style="2" customWidth="1"/>
    <col min="5" max="5" width="15" style="2" customWidth="1"/>
    <col min="6" max="6" width="11.1796875" style="2" customWidth="1"/>
    <col min="7" max="8" width="9.453125" style="2" customWidth="1"/>
    <col min="9" max="9" width="10" style="2" customWidth="1"/>
    <col min="10" max="11" width="9.453125" style="2" customWidth="1"/>
    <col min="12" max="12" width="11.1796875" style="2" customWidth="1"/>
    <col min="13" max="13" width="9.453125" style="44" customWidth="1"/>
    <col min="14" max="14" width="11.81640625" style="2" customWidth="1"/>
    <col min="15" max="18" width="11.54296875" style="2" customWidth="1"/>
    <col min="19" max="19" width="9.7265625" style="2" customWidth="1"/>
    <col min="20" max="20" width="9.453125" style="2" customWidth="1"/>
    <col min="21" max="22" width="13.453125" style="17" customWidth="1"/>
    <col min="23" max="23" width="16.26953125" style="2" customWidth="1"/>
    <col min="24" max="16384" width="9.1796875" style="2"/>
  </cols>
  <sheetData>
    <row r="1" spans="1:23" ht="38.25" customHeight="1" x14ac:dyDescent="0.35">
      <c r="A1" s="1" t="s">
        <v>0</v>
      </c>
    </row>
    <row r="2" spans="1:23" ht="15" customHeight="1" x14ac:dyDescent="0.35">
      <c r="A2" s="16" t="s">
        <v>1</v>
      </c>
      <c r="D2" s="3" t="s">
        <v>2</v>
      </c>
    </row>
    <row r="3" spans="1:23" ht="15" customHeight="1" x14ac:dyDescent="0.25">
      <c r="A3" s="16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2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23" ht="15" customHeight="1" x14ac:dyDescent="0.25">
      <c r="A5" s="16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23" ht="15" customHeight="1" x14ac:dyDescent="0.25">
      <c r="A6" s="16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23" ht="15" customHeight="1" x14ac:dyDescent="0.25">
      <c r="A7" s="54" t="s">
        <v>11</v>
      </c>
      <c r="B7" s="54"/>
      <c r="C7" s="54"/>
      <c r="D7" s="20" t="s">
        <v>12</v>
      </c>
      <c r="E7" s="19"/>
      <c r="F7" s="19"/>
      <c r="G7" s="19"/>
      <c r="H7" s="19"/>
      <c r="I7" s="19"/>
      <c r="J7" s="19"/>
      <c r="K7" s="19"/>
      <c r="L7" s="19"/>
      <c r="M7" s="45"/>
      <c r="N7" s="19"/>
    </row>
    <row r="8" spans="1:23" ht="15" customHeight="1" x14ac:dyDescent="0.35">
      <c r="A8" s="3" t="s">
        <v>13</v>
      </c>
      <c r="B8" s="18"/>
      <c r="C8" s="18"/>
    </row>
    <row r="9" spans="1:23" ht="15" customHeight="1" x14ac:dyDescent="0.35">
      <c r="D9" s="3" t="s">
        <v>14</v>
      </c>
      <c r="E9" s="14"/>
      <c r="F9" s="14"/>
      <c r="G9" s="14"/>
      <c r="H9" s="14"/>
      <c r="I9" s="14"/>
      <c r="J9" s="14"/>
      <c r="K9" s="14"/>
      <c r="L9" s="14"/>
      <c r="M9" s="46"/>
      <c r="N9" s="14"/>
    </row>
    <row r="10" spans="1:23" ht="59.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23" ht="27.75" customHeight="1" x14ac:dyDescent="0.35">
      <c r="D11" s="59" t="s">
        <v>16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23" ht="36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23" ht="32.15" customHeight="1" x14ac:dyDescent="0.35">
      <c r="D13" s="59" t="s">
        <v>18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23" ht="15" customHeight="1" x14ac:dyDescent="0.35">
      <c r="A14" s="3"/>
      <c r="H14" s="3"/>
      <c r="I14" s="3"/>
      <c r="J14" s="3"/>
      <c r="N14" s="10"/>
    </row>
    <row r="15" spans="1:23" ht="15" customHeight="1" x14ac:dyDescent="0.35">
      <c r="A15" s="55" t="s">
        <v>19</v>
      </c>
      <c r="B15" s="57" t="s">
        <v>20</v>
      </c>
      <c r="C15" s="57" t="s">
        <v>21</v>
      </c>
      <c r="D15" s="57" t="s">
        <v>22</v>
      </c>
      <c r="E15" s="52" t="s">
        <v>23</v>
      </c>
      <c r="F15" s="57" t="s">
        <v>24</v>
      </c>
      <c r="G15" s="72" t="s">
        <v>25</v>
      </c>
      <c r="H15" s="73"/>
      <c r="I15" s="73"/>
      <c r="J15" s="73"/>
      <c r="K15" s="73"/>
      <c r="L15" s="73"/>
      <c r="M15" s="67" t="s">
        <v>26</v>
      </c>
      <c r="N15" s="57" t="s">
        <v>27</v>
      </c>
      <c r="O15" s="57" t="s">
        <v>28</v>
      </c>
      <c r="P15" s="57" t="s">
        <v>29</v>
      </c>
      <c r="Q15" s="74" t="s">
        <v>30</v>
      </c>
      <c r="R15" s="74" t="s">
        <v>31</v>
      </c>
      <c r="S15" s="70" t="s">
        <v>32</v>
      </c>
      <c r="T15" s="70" t="s">
        <v>33</v>
      </c>
      <c r="U15" s="61" t="s">
        <v>34</v>
      </c>
      <c r="V15" s="61" t="s">
        <v>35</v>
      </c>
      <c r="W15" s="61" t="s">
        <v>36</v>
      </c>
    </row>
    <row r="16" spans="1:23" ht="14.5" customHeight="1" x14ac:dyDescent="0.35">
      <c r="A16" s="56"/>
      <c r="B16" s="58"/>
      <c r="C16" s="58"/>
      <c r="D16" s="58"/>
      <c r="E16" s="53"/>
      <c r="F16" s="58"/>
      <c r="G16" s="63" t="s">
        <v>37</v>
      </c>
      <c r="H16" s="64"/>
      <c r="I16" s="65" t="s">
        <v>38</v>
      </c>
      <c r="J16" s="66"/>
      <c r="K16" s="66"/>
      <c r="L16" s="66"/>
      <c r="M16" s="68"/>
      <c r="N16" s="58"/>
      <c r="O16" s="58"/>
      <c r="P16" s="58"/>
      <c r="Q16" s="75"/>
      <c r="R16" s="75"/>
      <c r="S16" s="71"/>
      <c r="T16" s="71"/>
      <c r="U16" s="62"/>
      <c r="V16" s="62"/>
      <c r="W16" s="62"/>
    </row>
    <row r="17" spans="1:23" ht="78" customHeight="1" x14ac:dyDescent="0.35">
      <c r="A17" s="56"/>
      <c r="B17" s="58"/>
      <c r="C17" s="58"/>
      <c r="D17" s="58"/>
      <c r="E17" s="53"/>
      <c r="F17" s="60"/>
      <c r="G17" s="9" t="s">
        <v>39</v>
      </c>
      <c r="H17" s="9" t="s">
        <v>40</v>
      </c>
      <c r="I17" s="9" t="s">
        <v>41</v>
      </c>
      <c r="J17" s="15" t="s">
        <v>42</v>
      </c>
      <c r="K17" s="9" t="s">
        <v>43</v>
      </c>
      <c r="L17" s="12" t="s">
        <v>44</v>
      </c>
      <c r="M17" s="69"/>
      <c r="N17" s="58"/>
      <c r="O17" s="58"/>
      <c r="P17" s="58"/>
      <c r="Q17" s="75"/>
      <c r="R17" s="75"/>
      <c r="S17" s="71"/>
      <c r="T17" s="71"/>
      <c r="U17" s="62"/>
      <c r="V17" s="62"/>
      <c r="W17" s="62"/>
    </row>
    <row r="18" spans="1:23" ht="31" customHeight="1" x14ac:dyDescent="0.35">
      <c r="A18" s="56"/>
      <c r="B18" s="58"/>
      <c r="C18" s="58"/>
      <c r="D18" s="58"/>
      <c r="E18" s="53"/>
      <c r="F18" s="38"/>
      <c r="G18" s="8" t="s">
        <v>45</v>
      </c>
      <c r="H18" s="8" t="s">
        <v>46</v>
      </c>
      <c r="I18" s="8" t="s">
        <v>47</v>
      </c>
      <c r="J18" s="8" t="s">
        <v>47</v>
      </c>
      <c r="K18" s="8" t="s">
        <v>48</v>
      </c>
      <c r="L18" s="8" t="s">
        <v>49</v>
      </c>
      <c r="M18" s="47"/>
      <c r="N18" s="58"/>
      <c r="O18" s="58"/>
      <c r="P18" s="58"/>
      <c r="Q18" s="75"/>
      <c r="R18" s="75"/>
      <c r="S18" s="71"/>
      <c r="T18" s="71"/>
      <c r="U18" s="62"/>
      <c r="V18" s="62"/>
      <c r="W18" s="62"/>
    </row>
    <row r="19" spans="1:23" ht="12.75" customHeight="1" x14ac:dyDescent="0.25">
      <c r="A19" s="24" t="s">
        <v>50</v>
      </c>
      <c r="B19" s="25" t="s">
        <v>51</v>
      </c>
      <c r="C19" s="25" t="s">
        <v>52</v>
      </c>
      <c r="D19" s="27">
        <v>3525000</v>
      </c>
      <c r="E19" s="27">
        <v>1800000</v>
      </c>
      <c r="F19" s="41">
        <v>96</v>
      </c>
      <c r="G19" s="21">
        <f>AVERAGE(TL!G29,MR!G29,DŠ!G29,ZZ!G29)</f>
        <v>25.75</v>
      </c>
      <c r="H19" s="21">
        <f>AVERAGE(TL!H29,MR!H29,DŠ!H29,ZZ!H29)</f>
        <v>13.5</v>
      </c>
      <c r="I19" s="21">
        <f>AVERAGE(TL!I29,MR!I29,DŠ!I29,ZZ!I29)</f>
        <v>18.75</v>
      </c>
      <c r="J19" s="21">
        <f>AVERAGE(TL!J29,MR!J29,DŠ!J29,ZZ!J29)</f>
        <v>18.5</v>
      </c>
      <c r="K19" s="21">
        <f>AVERAGE(TL!K29,MR!K29,DŠ!K29,ZZ!K29)</f>
        <v>8.5</v>
      </c>
      <c r="L19" s="21">
        <f>AVERAGE(TL!L29,MR!L29,DŠ!L29,ZZ!L29)</f>
        <v>4.25</v>
      </c>
      <c r="M19" s="48">
        <f t="shared" ref="M19:M37" si="0">SUM(G19:L19)</f>
        <v>89.25</v>
      </c>
      <c r="N19" s="22">
        <v>1800000</v>
      </c>
      <c r="O19" s="24" t="s">
        <v>53</v>
      </c>
      <c r="P19" s="35" t="s">
        <v>53</v>
      </c>
      <c r="Q19" s="35" t="s">
        <v>54</v>
      </c>
      <c r="R19" s="35" t="s">
        <v>54</v>
      </c>
      <c r="S19" s="31" t="s">
        <v>55</v>
      </c>
      <c r="T19" s="34">
        <v>0.9</v>
      </c>
      <c r="U19" s="32" t="s">
        <v>56</v>
      </c>
      <c r="V19" s="36" t="s">
        <v>57</v>
      </c>
      <c r="W19" s="37">
        <f>N19/(0.8*D19)</f>
        <v>0.63829787234042556</v>
      </c>
    </row>
    <row r="20" spans="1:23" ht="12.75" customHeight="1" x14ac:dyDescent="0.25">
      <c r="A20" s="24" t="s">
        <v>58</v>
      </c>
      <c r="B20" s="25" t="s">
        <v>59</v>
      </c>
      <c r="C20" s="30" t="s">
        <v>60</v>
      </c>
      <c r="D20" s="27">
        <v>4994500</v>
      </c>
      <c r="E20" s="27">
        <v>2000000</v>
      </c>
      <c r="F20" s="42">
        <v>92</v>
      </c>
      <c r="G20" s="21">
        <f>AVERAGE(TL!G36,MR!G36,DŠ!G36,ZZ!G36)</f>
        <v>24.5</v>
      </c>
      <c r="H20" s="21">
        <f>AVERAGE(TL!H36,MR!H36,DŠ!H36,ZZ!H36)</f>
        <v>14.25</v>
      </c>
      <c r="I20" s="21">
        <f>AVERAGE(TL!I36,MR!I36,DŠ!I36,ZZ!I36)</f>
        <v>18.5</v>
      </c>
      <c r="J20" s="21">
        <f>AVERAGE(TL!J36,MR!J36,DŠ!J36,ZZ!J36)</f>
        <v>18.25</v>
      </c>
      <c r="K20" s="21">
        <f>AVERAGE(TL!K36,MR!K36,DŠ!K36,ZZ!K36)</f>
        <v>8.75</v>
      </c>
      <c r="L20" s="21">
        <f>AVERAGE(TL!L36,MR!L36,DŠ!L36,ZZ!L36)</f>
        <v>4</v>
      </c>
      <c r="M20" s="48">
        <f t="shared" si="0"/>
        <v>88.25</v>
      </c>
      <c r="N20" s="22">
        <v>2000000</v>
      </c>
      <c r="O20" s="24" t="s">
        <v>53</v>
      </c>
      <c r="P20" s="35" t="s">
        <v>53</v>
      </c>
      <c r="Q20" s="35" t="s">
        <v>54</v>
      </c>
      <c r="R20" s="35" t="s">
        <v>54</v>
      </c>
      <c r="S20" s="24" t="s">
        <v>61</v>
      </c>
      <c r="T20" s="34">
        <v>0.9</v>
      </c>
      <c r="U20" s="28" t="s">
        <v>62</v>
      </c>
      <c r="V20" s="36" t="s">
        <v>57</v>
      </c>
      <c r="W20" s="37">
        <f t="shared" ref="W20:W26" si="1">N20/(0.8*D20)</f>
        <v>0.50055060566623288</v>
      </c>
    </row>
    <row r="21" spans="1:23" ht="12.75" customHeight="1" x14ac:dyDescent="0.25">
      <c r="A21" s="24" t="s">
        <v>63</v>
      </c>
      <c r="B21" s="25" t="s">
        <v>64</v>
      </c>
      <c r="C21" s="30" t="s">
        <v>65</v>
      </c>
      <c r="D21" s="27">
        <v>880000</v>
      </c>
      <c r="E21" s="27">
        <v>750000</v>
      </c>
      <c r="F21" s="42">
        <v>85</v>
      </c>
      <c r="G21" s="21">
        <f>AVERAGE(TL!G22,MR!G22,DŠ!G22,ZZ!G22)</f>
        <v>24</v>
      </c>
      <c r="H21" s="21">
        <f>AVERAGE(TL!H22,MR!H22,DŠ!H22,ZZ!H22)</f>
        <v>11.5</v>
      </c>
      <c r="I21" s="21">
        <f>AVERAGE(TL!I22,MR!I22,DŠ!I22,ZZ!I22)</f>
        <v>17.75</v>
      </c>
      <c r="J21" s="21">
        <f>AVERAGE(TL!J22,MR!J22,DŠ!J22,ZZ!J22)</f>
        <v>16.5</v>
      </c>
      <c r="K21" s="21">
        <f>AVERAGE(TL!K22,MR!K22,DŠ!K22,ZZ!K22)</f>
        <v>8.25</v>
      </c>
      <c r="L21" s="21">
        <f>AVERAGE(TL!L22,MR!L22,DŠ!L22,ZZ!L22)</f>
        <v>5</v>
      </c>
      <c r="M21" s="48">
        <f t="shared" si="0"/>
        <v>83</v>
      </c>
      <c r="N21" s="22">
        <v>725000</v>
      </c>
      <c r="O21" s="24" t="s">
        <v>53</v>
      </c>
      <c r="P21" s="35" t="s">
        <v>53</v>
      </c>
      <c r="Q21" s="35" t="s">
        <v>54</v>
      </c>
      <c r="R21" s="35" t="s">
        <v>54</v>
      </c>
      <c r="S21" s="24" t="s">
        <v>66</v>
      </c>
      <c r="T21" s="34">
        <v>0.9</v>
      </c>
      <c r="U21" s="28" t="s">
        <v>67</v>
      </c>
      <c r="V21" s="36" t="s">
        <v>57</v>
      </c>
      <c r="W21" s="37">
        <f t="shared" si="1"/>
        <v>1.0298295454545454</v>
      </c>
    </row>
    <row r="22" spans="1:23" ht="12.75" customHeight="1" x14ac:dyDescent="0.25">
      <c r="A22" s="24" t="s">
        <v>68</v>
      </c>
      <c r="B22" s="25" t="s">
        <v>69</v>
      </c>
      <c r="C22" s="30" t="s">
        <v>70</v>
      </c>
      <c r="D22" s="27">
        <v>1430900</v>
      </c>
      <c r="E22" s="27">
        <v>750000</v>
      </c>
      <c r="F22" s="40">
        <v>77.33</v>
      </c>
      <c r="G22" s="21">
        <f>AVERAGE(TL!G23,MR!G23,DŠ!G23,ZZ!G23)</f>
        <v>18.75</v>
      </c>
      <c r="H22" s="21">
        <f>AVERAGE(TL!H23,MR!H23,DŠ!H23,ZZ!H23)</f>
        <v>13.5</v>
      </c>
      <c r="I22" s="21">
        <f>AVERAGE(TL!I23,MR!I23,DŠ!I23,ZZ!I23)</f>
        <v>18</v>
      </c>
      <c r="J22" s="21">
        <f>AVERAGE(TL!J23,MR!J23,DŠ!J23,ZZ!J23)</f>
        <v>17.5</v>
      </c>
      <c r="K22" s="21">
        <f>AVERAGE(TL!K23,MR!K23,DŠ!K23,ZZ!K23)</f>
        <v>9.5</v>
      </c>
      <c r="L22" s="21">
        <f>AVERAGE(TL!L23,MR!L23,DŠ!L23,ZZ!L23)</f>
        <v>5</v>
      </c>
      <c r="M22" s="48">
        <f t="shared" si="0"/>
        <v>82.25</v>
      </c>
      <c r="N22" s="22">
        <v>725000</v>
      </c>
      <c r="O22" s="24" t="s">
        <v>53</v>
      </c>
      <c r="P22" s="35" t="s">
        <v>53</v>
      </c>
      <c r="Q22" s="35" t="s">
        <v>54</v>
      </c>
      <c r="R22" s="35" t="s">
        <v>54</v>
      </c>
      <c r="S22" s="24" t="s">
        <v>71</v>
      </c>
      <c r="T22" s="34">
        <v>0.9</v>
      </c>
      <c r="U22" s="28" t="s">
        <v>72</v>
      </c>
      <c r="V22" s="36" t="s">
        <v>57</v>
      </c>
      <c r="W22" s="37">
        <f t="shared" si="1"/>
        <v>0.63334265147809066</v>
      </c>
    </row>
    <row r="23" spans="1:23" ht="12.75" customHeight="1" x14ac:dyDescent="0.25">
      <c r="A23" s="24" t="s">
        <v>73</v>
      </c>
      <c r="B23" s="25" t="s">
        <v>74</v>
      </c>
      <c r="C23" s="25" t="s">
        <v>75</v>
      </c>
      <c r="D23" s="27">
        <v>1200000</v>
      </c>
      <c r="E23" s="27">
        <v>750000</v>
      </c>
      <c r="F23" s="39">
        <v>69.67</v>
      </c>
      <c r="G23" s="21">
        <f>AVERAGE(TL!G31,MR!G31,DŠ!G31,ZZ!G31)</f>
        <v>23.5</v>
      </c>
      <c r="H23" s="21">
        <f>AVERAGE(TL!H31,MR!H31,DŠ!H31,ZZ!H31)</f>
        <v>12.25</v>
      </c>
      <c r="I23" s="21">
        <f>AVERAGE(TL!I31,MR!I31,DŠ!I31,ZZ!I31)</f>
        <v>17.75</v>
      </c>
      <c r="J23" s="21">
        <f>AVERAGE(TL!J31,MR!J31,DŠ!J31,ZZ!J31)</f>
        <v>16.25</v>
      </c>
      <c r="K23" s="21">
        <f>AVERAGE(TL!K31,MR!K31,DŠ!K31,ZZ!K31)</f>
        <v>6.5</v>
      </c>
      <c r="L23" s="21">
        <f>AVERAGE(TL!L31,MR!L31,DŠ!L31,ZZ!L31)</f>
        <v>3.5</v>
      </c>
      <c r="M23" s="48">
        <f t="shared" si="0"/>
        <v>79.75</v>
      </c>
      <c r="N23" s="22">
        <v>725000</v>
      </c>
      <c r="O23" s="24" t="s">
        <v>53</v>
      </c>
      <c r="P23" s="35" t="s">
        <v>53</v>
      </c>
      <c r="Q23" s="35" t="s">
        <v>54</v>
      </c>
      <c r="R23" s="35" t="s">
        <v>54</v>
      </c>
      <c r="S23" s="31" t="s">
        <v>76</v>
      </c>
      <c r="T23" s="34">
        <v>0.9</v>
      </c>
      <c r="U23" s="32" t="s">
        <v>77</v>
      </c>
      <c r="V23" s="36" t="s">
        <v>57</v>
      </c>
      <c r="W23" s="37">
        <f t="shared" si="1"/>
        <v>0.75520833333333337</v>
      </c>
    </row>
    <row r="24" spans="1:23" ht="12.75" customHeight="1" x14ac:dyDescent="0.25">
      <c r="A24" s="24" t="s">
        <v>78</v>
      </c>
      <c r="B24" s="25" t="s">
        <v>51</v>
      </c>
      <c r="C24" s="25" t="s">
        <v>79</v>
      </c>
      <c r="D24" s="27">
        <v>3025800</v>
      </c>
      <c r="E24" s="27">
        <v>1500000</v>
      </c>
      <c r="F24" s="40">
        <v>68.33</v>
      </c>
      <c r="G24" s="21">
        <f>AVERAGE(TL!G28,MR!G28,DŠ!G28,ZZ!G28)</f>
        <v>20.25</v>
      </c>
      <c r="H24" s="21">
        <f>AVERAGE(TL!H28,MR!H28,DŠ!H28,ZZ!H28)</f>
        <v>10.25</v>
      </c>
      <c r="I24" s="21">
        <f>AVERAGE(TL!I28,MR!I28,DŠ!I28,ZZ!I28)</f>
        <v>18.5</v>
      </c>
      <c r="J24" s="21">
        <f>AVERAGE(TL!J28,MR!J28,DŠ!J28,ZZ!J28)</f>
        <v>18.5</v>
      </c>
      <c r="K24" s="21">
        <f>AVERAGE(TL!K28,MR!K28,DŠ!K28,ZZ!K28)</f>
        <v>7.25</v>
      </c>
      <c r="L24" s="21">
        <f>AVERAGE(TL!L28,MR!L28,DŠ!L28,ZZ!L28)</f>
        <v>4.5</v>
      </c>
      <c r="M24" s="48">
        <f t="shared" si="0"/>
        <v>79.25</v>
      </c>
      <c r="N24" s="22">
        <v>1500000</v>
      </c>
      <c r="O24" s="24" t="s">
        <v>53</v>
      </c>
      <c r="P24" s="35" t="s">
        <v>53</v>
      </c>
      <c r="Q24" s="35" t="s">
        <v>54</v>
      </c>
      <c r="R24" s="35" t="s">
        <v>54</v>
      </c>
      <c r="S24" s="24" t="s">
        <v>80</v>
      </c>
      <c r="T24" s="34">
        <v>0.9</v>
      </c>
      <c r="U24" s="28" t="s">
        <v>81</v>
      </c>
      <c r="V24" s="36" t="s">
        <v>57</v>
      </c>
      <c r="W24" s="37">
        <f t="shared" si="1"/>
        <v>0.61967083085465002</v>
      </c>
    </row>
    <row r="25" spans="1:23" ht="12.75" customHeight="1" x14ac:dyDescent="0.25">
      <c r="A25" s="24" t="s">
        <v>82</v>
      </c>
      <c r="B25" s="25" t="s">
        <v>83</v>
      </c>
      <c r="C25" s="25" t="s">
        <v>84</v>
      </c>
      <c r="D25" s="27">
        <v>10317860</v>
      </c>
      <c r="E25" s="27">
        <v>2000000</v>
      </c>
      <c r="F25" s="40">
        <v>80.67</v>
      </c>
      <c r="G25" s="21">
        <f>AVERAGE(TL!G24,MR!G24,DŠ!G24,ZZ!G24)</f>
        <v>23.25</v>
      </c>
      <c r="H25" s="21">
        <f>AVERAGE(TL!H24,MR!H24,DŠ!H24,ZZ!H24)</f>
        <v>10.75</v>
      </c>
      <c r="I25" s="21">
        <f>AVERAGE(TL!I24,MR!I24,DŠ!I24,ZZ!I24)</f>
        <v>15.75</v>
      </c>
      <c r="J25" s="21">
        <f>AVERAGE(TL!J24,MR!J24,DŠ!J24,ZZ!J24)</f>
        <v>15.25</v>
      </c>
      <c r="K25" s="21">
        <f>AVERAGE(TL!K24,MR!K24,DŠ!K24,ZZ!K24)</f>
        <v>6</v>
      </c>
      <c r="L25" s="21">
        <f>AVERAGE(TL!L24,MR!L24,DŠ!L24,ZZ!L24)</f>
        <v>4.75</v>
      </c>
      <c r="M25" s="48">
        <f t="shared" si="0"/>
        <v>75.75</v>
      </c>
      <c r="N25" s="22">
        <v>1800000</v>
      </c>
      <c r="O25" s="24" t="s">
        <v>53</v>
      </c>
      <c r="P25" s="35" t="s">
        <v>53</v>
      </c>
      <c r="Q25" s="35" t="s">
        <v>54</v>
      </c>
      <c r="R25" s="35" t="s">
        <v>54</v>
      </c>
      <c r="S25" s="24" t="s">
        <v>85</v>
      </c>
      <c r="T25" s="34">
        <v>0.9</v>
      </c>
      <c r="U25" s="28" t="s">
        <v>57</v>
      </c>
      <c r="V25" s="36" t="s">
        <v>57</v>
      </c>
      <c r="W25" s="37">
        <f t="shared" si="1"/>
        <v>0.2180684754396745</v>
      </c>
    </row>
    <row r="26" spans="1:23" ht="12.75" customHeight="1" x14ac:dyDescent="0.25">
      <c r="A26" s="24" t="s">
        <v>86</v>
      </c>
      <c r="B26" s="25" t="s">
        <v>87</v>
      </c>
      <c r="C26" s="25" t="s">
        <v>88</v>
      </c>
      <c r="D26" s="27">
        <v>2450000</v>
      </c>
      <c r="E26" s="27">
        <v>750000</v>
      </c>
      <c r="F26" s="42">
        <v>72.33</v>
      </c>
      <c r="G26" s="21">
        <f>AVERAGE(TL!G35,MR!G35,DŠ!G35,ZZ!G35)</f>
        <v>20.25</v>
      </c>
      <c r="H26" s="21">
        <f>AVERAGE(TL!H35,MR!H35,DŠ!H35,ZZ!H35)</f>
        <v>8.25</v>
      </c>
      <c r="I26" s="21">
        <f>AVERAGE(TL!I35,MR!I35,DŠ!I35,ZZ!I35)</f>
        <v>15.75</v>
      </c>
      <c r="J26" s="21">
        <f>AVERAGE(TL!J35,MR!J35,DŠ!J35,ZZ!J35)</f>
        <v>16.25</v>
      </c>
      <c r="K26" s="21">
        <f>AVERAGE(TL!K35,MR!K35,DŠ!K35,ZZ!K35)</f>
        <v>6.75</v>
      </c>
      <c r="L26" s="21">
        <f>AVERAGE(TL!L35,MR!L35,DŠ!L35,ZZ!L35)</f>
        <v>4.25</v>
      </c>
      <c r="M26" s="48">
        <f t="shared" si="0"/>
        <v>71.5</v>
      </c>
      <c r="N26" s="22">
        <v>725000</v>
      </c>
      <c r="O26" s="24" t="s">
        <v>53</v>
      </c>
      <c r="P26" s="35" t="s">
        <v>53</v>
      </c>
      <c r="Q26" s="35" t="s">
        <v>54</v>
      </c>
      <c r="R26" s="35" t="s">
        <v>54</v>
      </c>
      <c r="S26" s="24" t="s">
        <v>89</v>
      </c>
      <c r="T26" s="34">
        <v>0.9</v>
      </c>
      <c r="U26" s="28" t="s">
        <v>77</v>
      </c>
      <c r="V26" s="36" t="s">
        <v>57</v>
      </c>
      <c r="W26" s="37">
        <f t="shared" si="1"/>
        <v>0.36989795918367346</v>
      </c>
    </row>
    <row r="27" spans="1:23" ht="12.75" customHeight="1" x14ac:dyDescent="0.25">
      <c r="A27" s="24" t="s">
        <v>90</v>
      </c>
      <c r="B27" s="25" t="s">
        <v>91</v>
      </c>
      <c r="C27" s="25" t="s">
        <v>92</v>
      </c>
      <c r="D27" s="27">
        <v>3875000</v>
      </c>
      <c r="E27" s="27">
        <v>2000000</v>
      </c>
      <c r="F27" s="42">
        <v>69</v>
      </c>
      <c r="G27" s="21">
        <f>AVERAGE(TL!G26,MR!G26,DŠ!G26,ZZ!G26)</f>
        <v>19.25</v>
      </c>
      <c r="H27" s="21">
        <f>AVERAGE(TL!H26,MR!H26,DŠ!H26,ZZ!H26)</f>
        <v>12</v>
      </c>
      <c r="I27" s="21">
        <f>AVERAGE(TL!I26,MR!I26,DŠ!I26,ZZ!I26)</f>
        <v>12.75</v>
      </c>
      <c r="J27" s="21">
        <f>AVERAGE(TL!J26,MR!J26,DŠ!J26,ZZ!J26)</f>
        <v>12.25</v>
      </c>
      <c r="K27" s="21">
        <f>AVERAGE(TL!K26,MR!K26,DŠ!K26,ZZ!K26)</f>
        <v>7</v>
      </c>
      <c r="L27" s="21">
        <f>AVERAGE(TL!L26,MR!L26,DŠ!L26,ZZ!L26)</f>
        <v>3.5</v>
      </c>
      <c r="M27" s="48">
        <f t="shared" si="0"/>
        <v>66.75</v>
      </c>
      <c r="N27" s="22">
        <v>0</v>
      </c>
      <c r="O27" s="24" t="s">
        <v>53</v>
      </c>
      <c r="P27" s="23"/>
      <c r="Q27" s="35" t="s">
        <v>54</v>
      </c>
      <c r="R27" s="23"/>
      <c r="S27" s="24" t="s">
        <v>93</v>
      </c>
      <c r="T27" s="23"/>
      <c r="U27" s="28" t="s">
        <v>94</v>
      </c>
      <c r="V27" s="28"/>
      <c r="W27" s="23"/>
    </row>
    <row r="28" spans="1:23" ht="12.75" customHeight="1" x14ac:dyDescent="0.25">
      <c r="A28" s="24" t="s">
        <v>95</v>
      </c>
      <c r="B28" s="25" t="s">
        <v>96</v>
      </c>
      <c r="C28" s="30" t="s">
        <v>97</v>
      </c>
      <c r="D28" s="27">
        <v>3059000</v>
      </c>
      <c r="E28" s="27">
        <v>750000</v>
      </c>
      <c r="F28" s="40">
        <v>66.67</v>
      </c>
      <c r="G28" s="21">
        <f>AVERAGE(TL!G37,MR!G37,DŠ!G37,ZZ!G37)</f>
        <v>17.75</v>
      </c>
      <c r="H28" s="21">
        <f>AVERAGE(TL!H37,MR!H37,DŠ!H37,ZZ!H37)</f>
        <v>9.25</v>
      </c>
      <c r="I28" s="21">
        <f>AVERAGE(TL!I37,MR!I37,DŠ!I37,ZZ!I37)</f>
        <v>13.75</v>
      </c>
      <c r="J28" s="21">
        <f>AVERAGE(TL!J37,MR!J37,DŠ!J37,ZZ!J37)</f>
        <v>13</v>
      </c>
      <c r="K28" s="21">
        <f>AVERAGE(TL!K37,MR!K37,DŠ!K37,ZZ!K37)</f>
        <v>6.25</v>
      </c>
      <c r="L28" s="21">
        <f>AVERAGE(TL!L37,MR!L37,DŠ!L37,ZZ!L37)</f>
        <v>3.25</v>
      </c>
      <c r="M28" s="48">
        <f t="shared" si="0"/>
        <v>63.25</v>
      </c>
      <c r="N28" s="22">
        <v>0</v>
      </c>
      <c r="O28" s="24" t="s">
        <v>53</v>
      </c>
      <c r="P28" s="23"/>
      <c r="Q28" s="35" t="s">
        <v>54</v>
      </c>
      <c r="R28" s="23"/>
      <c r="S28" s="24" t="s">
        <v>98</v>
      </c>
      <c r="T28" s="23"/>
      <c r="U28" s="28" t="s">
        <v>99</v>
      </c>
      <c r="V28" s="28"/>
      <c r="W28" s="23"/>
    </row>
    <row r="29" spans="1:23" ht="12.75" customHeight="1" x14ac:dyDescent="0.25">
      <c r="A29" s="24" t="s">
        <v>100</v>
      </c>
      <c r="B29" s="29" t="s">
        <v>101</v>
      </c>
      <c r="C29" s="26" t="s">
        <v>102</v>
      </c>
      <c r="D29" s="27">
        <v>2400000</v>
      </c>
      <c r="E29" s="27">
        <v>1550000</v>
      </c>
      <c r="F29" s="42">
        <v>68</v>
      </c>
      <c r="G29" s="21">
        <f>AVERAGE(TL!G20,MR!G20,DŠ!G20,ZZ!G20)</f>
        <v>16.25</v>
      </c>
      <c r="H29" s="21">
        <f>AVERAGE(TL!H20,MR!H20,DŠ!H20,ZZ!H20)</f>
        <v>11</v>
      </c>
      <c r="I29" s="21">
        <f>AVERAGE(TL!I20,MR!I20,DŠ!I20,ZZ!I20)</f>
        <v>15.25</v>
      </c>
      <c r="J29" s="21">
        <f>AVERAGE(TL!J20,MR!J20,DŠ!J20,ZZ!J20)</f>
        <v>11</v>
      </c>
      <c r="K29" s="21">
        <f>AVERAGE(TL!K20,MR!K20,DŠ!K20,ZZ!K20)</f>
        <v>6</v>
      </c>
      <c r="L29" s="21">
        <f>AVERAGE(TL!L20,MR!L20,DŠ!L20,ZZ!L20)</f>
        <v>3.5</v>
      </c>
      <c r="M29" s="48">
        <f t="shared" si="0"/>
        <v>63</v>
      </c>
      <c r="N29" s="22">
        <v>0</v>
      </c>
      <c r="O29" s="24" t="s">
        <v>53</v>
      </c>
      <c r="P29" s="23"/>
      <c r="Q29" s="35" t="s">
        <v>54</v>
      </c>
      <c r="R29" s="23"/>
      <c r="S29" s="24" t="s">
        <v>103</v>
      </c>
      <c r="T29" s="23"/>
      <c r="U29" s="28" t="s">
        <v>104</v>
      </c>
      <c r="V29" s="28"/>
      <c r="W29" s="23"/>
    </row>
    <row r="30" spans="1:23" ht="12.75" customHeight="1" x14ac:dyDescent="0.25">
      <c r="A30" s="24" t="s">
        <v>105</v>
      </c>
      <c r="B30" s="25" t="s">
        <v>106</v>
      </c>
      <c r="C30" s="25" t="s">
        <v>107</v>
      </c>
      <c r="D30" s="27">
        <v>1776150</v>
      </c>
      <c r="E30" s="27">
        <v>750000</v>
      </c>
      <c r="F30" s="43">
        <v>58.33</v>
      </c>
      <c r="G30" s="21">
        <f>AVERAGE(TL!G32,MR!G32,DŠ!G32,ZZ!G32)</f>
        <v>18.5</v>
      </c>
      <c r="H30" s="21">
        <f>AVERAGE(TL!H32,MR!H32,DŠ!H32,ZZ!H32)</f>
        <v>8.75</v>
      </c>
      <c r="I30" s="21">
        <f>AVERAGE(TL!I32,MR!I32,DŠ!I32,ZZ!I32)</f>
        <v>12.75</v>
      </c>
      <c r="J30" s="21">
        <f>AVERAGE(TL!J32,MR!J32,DŠ!J32,ZZ!J32)</f>
        <v>13</v>
      </c>
      <c r="K30" s="21">
        <f>AVERAGE(TL!K32,MR!K32,DŠ!K32,ZZ!K32)</f>
        <v>6</v>
      </c>
      <c r="L30" s="21">
        <f>AVERAGE(TL!L32,MR!L32,DŠ!L32,ZZ!L32)</f>
        <v>3.25</v>
      </c>
      <c r="M30" s="48">
        <f t="shared" si="0"/>
        <v>62.25</v>
      </c>
      <c r="N30" s="22">
        <v>0</v>
      </c>
      <c r="O30" s="24" t="s">
        <v>53</v>
      </c>
      <c r="P30" s="23"/>
      <c r="Q30" s="35" t="s">
        <v>54</v>
      </c>
      <c r="R30" s="23"/>
      <c r="S30" s="24" t="s">
        <v>108</v>
      </c>
      <c r="T30" s="23"/>
      <c r="U30" s="28" t="s">
        <v>109</v>
      </c>
      <c r="V30" s="28"/>
      <c r="W30" s="23"/>
    </row>
    <row r="31" spans="1:23" ht="12.75" customHeight="1" x14ac:dyDescent="0.25">
      <c r="A31" s="24" t="s">
        <v>110</v>
      </c>
      <c r="B31" s="25" t="s">
        <v>111</v>
      </c>
      <c r="C31" s="30" t="s">
        <v>112</v>
      </c>
      <c r="D31" s="27">
        <v>5560000</v>
      </c>
      <c r="E31" s="27">
        <v>1800000</v>
      </c>
      <c r="F31" s="42">
        <v>63</v>
      </c>
      <c r="G31" s="21">
        <f>AVERAGE(TL!G25,MR!G25,DŠ!G25,ZZ!G25)</f>
        <v>17.25</v>
      </c>
      <c r="H31" s="21">
        <f>AVERAGE(TL!H25,MR!H25,DŠ!H25,ZZ!H25)</f>
        <v>9.25</v>
      </c>
      <c r="I31" s="21">
        <f>AVERAGE(TL!I25,MR!I25,DŠ!I25,ZZ!I25)</f>
        <v>12.5</v>
      </c>
      <c r="J31" s="21">
        <f>AVERAGE(TL!J25,MR!J25,DŠ!J25,ZZ!J25)</f>
        <v>13.75</v>
      </c>
      <c r="K31" s="21">
        <f>AVERAGE(TL!K25,MR!K25,DŠ!K25,ZZ!K25)</f>
        <v>6</v>
      </c>
      <c r="L31" s="21">
        <f>AVERAGE(TL!L25,MR!L25,DŠ!L25,ZZ!L25)</f>
        <v>3.25</v>
      </c>
      <c r="M31" s="48">
        <f t="shared" si="0"/>
        <v>62</v>
      </c>
      <c r="N31" s="22">
        <v>0</v>
      </c>
      <c r="O31" s="24" t="s">
        <v>53</v>
      </c>
      <c r="P31" s="23"/>
      <c r="Q31" s="35" t="s">
        <v>54</v>
      </c>
      <c r="R31" s="23"/>
      <c r="S31" s="24" t="s">
        <v>113</v>
      </c>
      <c r="T31" s="23"/>
      <c r="U31" s="28" t="s">
        <v>57</v>
      </c>
      <c r="V31" s="28"/>
      <c r="W31" s="23"/>
    </row>
    <row r="32" spans="1:23" ht="12.75" customHeight="1" x14ac:dyDescent="0.25">
      <c r="A32" s="24" t="s">
        <v>114</v>
      </c>
      <c r="B32" s="25" t="s">
        <v>115</v>
      </c>
      <c r="C32" s="26" t="s">
        <v>116</v>
      </c>
      <c r="D32" s="27">
        <v>6694000</v>
      </c>
      <c r="E32" s="27">
        <v>1800000</v>
      </c>
      <c r="F32" s="40">
        <v>65.33</v>
      </c>
      <c r="G32" s="21">
        <f>AVERAGE(TL!G21,MR!G21,DŠ!G21,ZZ!G21)</f>
        <v>17</v>
      </c>
      <c r="H32" s="21">
        <f>AVERAGE(TL!H21,MR!H21,DŠ!H21,ZZ!H21)</f>
        <v>10.75</v>
      </c>
      <c r="I32" s="21">
        <f>AVERAGE(TL!I21,MR!I21,DŠ!I21,ZZ!I21)</f>
        <v>13.5</v>
      </c>
      <c r="J32" s="21">
        <f>AVERAGE(TL!J21,MR!J21,DŠ!J21,ZZ!J21)</f>
        <v>11.25</v>
      </c>
      <c r="K32" s="21">
        <f>AVERAGE(TL!K21,MR!K21,DŠ!K21,ZZ!K21)</f>
        <v>6</v>
      </c>
      <c r="L32" s="21">
        <f>AVERAGE(TL!L21,MR!L21,DŠ!L21,ZZ!L21)</f>
        <v>3.25</v>
      </c>
      <c r="M32" s="48">
        <f t="shared" si="0"/>
        <v>61.75</v>
      </c>
      <c r="N32" s="22">
        <v>0</v>
      </c>
      <c r="O32" s="24" t="s">
        <v>53</v>
      </c>
      <c r="P32" s="23"/>
      <c r="Q32" s="35" t="s">
        <v>54</v>
      </c>
      <c r="R32" s="23"/>
      <c r="S32" s="24" t="s">
        <v>117</v>
      </c>
      <c r="T32" s="23"/>
      <c r="U32" s="28" t="s">
        <v>118</v>
      </c>
      <c r="V32" s="28"/>
      <c r="W32" s="23"/>
    </row>
    <row r="33" spans="1:23" ht="12.75" customHeight="1" x14ac:dyDescent="0.25">
      <c r="A33" s="24" t="s">
        <v>119</v>
      </c>
      <c r="B33" s="25" t="s">
        <v>106</v>
      </c>
      <c r="C33" s="25" t="s">
        <v>120</v>
      </c>
      <c r="D33" s="27">
        <v>940000</v>
      </c>
      <c r="E33" s="27">
        <v>750000</v>
      </c>
      <c r="F33" s="42">
        <v>48</v>
      </c>
      <c r="G33" s="21">
        <f>AVERAGE(TL!G27,MR!G27,DŠ!G27,ZZ!G27)</f>
        <v>19</v>
      </c>
      <c r="H33" s="21">
        <f>AVERAGE(TL!H27,MR!H27,DŠ!H27,ZZ!H27)</f>
        <v>9.5</v>
      </c>
      <c r="I33" s="21">
        <f>AVERAGE(TL!I27,MR!I27,DŠ!I27,ZZ!I27)</f>
        <v>12.25</v>
      </c>
      <c r="J33" s="21">
        <f>AVERAGE(TL!J27,MR!J27,DŠ!J27,ZZ!J27)</f>
        <v>11.25</v>
      </c>
      <c r="K33" s="21">
        <f>AVERAGE(TL!K27,MR!K27,DŠ!K27,ZZ!K27)</f>
        <v>4.25</v>
      </c>
      <c r="L33" s="21">
        <f>AVERAGE(TL!L27,MR!L27,DŠ!L27,ZZ!L27)</f>
        <v>3.5</v>
      </c>
      <c r="M33" s="48">
        <f t="shared" si="0"/>
        <v>59.75</v>
      </c>
      <c r="N33" s="22">
        <v>0</v>
      </c>
      <c r="O33" s="24" t="s">
        <v>53</v>
      </c>
      <c r="P33" s="23"/>
      <c r="Q33" s="35" t="s">
        <v>54</v>
      </c>
      <c r="R33" s="23"/>
      <c r="S33" s="24" t="s">
        <v>121</v>
      </c>
      <c r="T33" s="23"/>
      <c r="U33" s="28" t="s">
        <v>122</v>
      </c>
      <c r="V33" s="28"/>
      <c r="W33" s="23"/>
    </row>
    <row r="34" spans="1:23" ht="12.75" customHeight="1" x14ac:dyDescent="0.25">
      <c r="A34" s="24" t="s">
        <v>123</v>
      </c>
      <c r="B34" s="25" t="s">
        <v>124</v>
      </c>
      <c r="C34" s="25" t="s">
        <v>125</v>
      </c>
      <c r="D34" s="27">
        <v>1235000</v>
      </c>
      <c r="E34" s="27">
        <v>750000</v>
      </c>
      <c r="F34" s="39">
        <v>75.33</v>
      </c>
      <c r="G34" s="21">
        <f>AVERAGE(TL!G33,MR!G33,DŠ!G33,ZZ!G33)</f>
        <v>19</v>
      </c>
      <c r="H34" s="21">
        <f>AVERAGE(TL!H33,MR!H33,DŠ!H33,ZZ!H33)</f>
        <v>7.5</v>
      </c>
      <c r="I34" s="21">
        <f>AVERAGE(TL!I33,MR!I33,DŠ!I33,ZZ!I33)</f>
        <v>11</v>
      </c>
      <c r="J34" s="21">
        <f>AVERAGE(TL!J33,MR!J33,DŠ!J33,ZZ!J33)</f>
        <v>12</v>
      </c>
      <c r="K34" s="21">
        <f>AVERAGE(TL!K33,MR!K33,DŠ!K33,ZZ!K33)</f>
        <v>5.25</v>
      </c>
      <c r="L34" s="21">
        <f>AVERAGE(TL!L33,MR!L33,DŠ!L33,ZZ!L33)</f>
        <v>3.5</v>
      </c>
      <c r="M34" s="48">
        <f t="shared" si="0"/>
        <v>58.25</v>
      </c>
      <c r="N34" s="22">
        <v>0</v>
      </c>
      <c r="O34" s="24" t="s">
        <v>53</v>
      </c>
      <c r="P34" s="23"/>
      <c r="Q34" s="35" t="s">
        <v>54</v>
      </c>
      <c r="R34" s="23"/>
      <c r="S34" s="24" t="s">
        <v>126</v>
      </c>
      <c r="T34" s="23"/>
      <c r="U34" s="28" t="s">
        <v>57</v>
      </c>
      <c r="V34" s="28"/>
      <c r="W34" s="23"/>
    </row>
    <row r="35" spans="1:23" ht="12.75" customHeight="1" x14ac:dyDescent="0.25">
      <c r="A35" s="24" t="s">
        <v>127</v>
      </c>
      <c r="B35" s="25" t="s">
        <v>128</v>
      </c>
      <c r="C35" s="26" t="s">
        <v>129</v>
      </c>
      <c r="D35" s="27">
        <v>840000</v>
      </c>
      <c r="E35" s="27">
        <v>750000</v>
      </c>
      <c r="F35" s="40">
        <v>45.33</v>
      </c>
      <c r="G35" s="21">
        <f>AVERAGE(TL!G19,MR!G19,DŠ!G19,ZZ!G19)</f>
        <v>13</v>
      </c>
      <c r="H35" s="21">
        <f>AVERAGE(TL!H19,MR!H19,DŠ!H19,ZZ!H19)</f>
        <v>8.25</v>
      </c>
      <c r="I35" s="21">
        <f>AVERAGE(TL!I19,MR!I19,DŠ!I19,ZZ!I19)</f>
        <v>12.75</v>
      </c>
      <c r="J35" s="21">
        <f>AVERAGE(TL!J19,MR!J19,DŠ!J19,ZZ!J19)</f>
        <v>11.75</v>
      </c>
      <c r="K35" s="21">
        <f>AVERAGE(TL!K19,MR!K19,DŠ!K19,ZZ!K19)</f>
        <v>7.25</v>
      </c>
      <c r="L35" s="21">
        <f>AVERAGE(TL!L19,MR!L19,DŠ!L19,ZZ!L19)</f>
        <v>4.25</v>
      </c>
      <c r="M35" s="48">
        <f t="shared" si="0"/>
        <v>57.25</v>
      </c>
      <c r="N35" s="22">
        <v>0</v>
      </c>
      <c r="O35" s="24" t="s">
        <v>53</v>
      </c>
      <c r="P35" s="23"/>
      <c r="Q35" s="35" t="s">
        <v>54</v>
      </c>
      <c r="R35" s="23"/>
      <c r="S35" s="24" t="s">
        <v>130</v>
      </c>
      <c r="T35" s="23"/>
      <c r="U35" s="28" t="s">
        <v>131</v>
      </c>
      <c r="V35" s="28"/>
      <c r="W35" s="23"/>
    </row>
    <row r="36" spans="1:23" ht="12.75" customHeight="1" x14ac:dyDescent="0.25">
      <c r="A36" s="24" t="s">
        <v>132</v>
      </c>
      <c r="B36" s="25" t="s">
        <v>133</v>
      </c>
      <c r="C36" s="25" t="s">
        <v>134</v>
      </c>
      <c r="D36" s="27">
        <v>2308000</v>
      </c>
      <c r="E36" s="27">
        <v>1900000</v>
      </c>
      <c r="F36" s="39">
        <v>41.33</v>
      </c>
      <c r="G36" s="21">
        <f>AVERAGE(TL!G30,MR!G30,DŠ!G30,ZZ!G30)</f>
        <v>12.5</v>
      </c>
      <c r="H36" s="21">
        <f>AVERAGE(TL!H30,MR!H30,DŠ!H30,ZZ!H30)</f>
        <v>7.25</v>
      </c>
      <c r="I36" s="21">
        <f>AVERAGE(TL!I30,MR!I30,DŠ!I30,ZZ!I30)</f>
        <v>10.75</v>
      </c>
      <c r="J36" s="21">
        <f>AVERAGE(TL!J30,MR!J30,DŠ!J30,ZZ!J30)</f>
        <v>9.25</v>
      </c>
      <c r="K36" s="21">
        <f>AVERAGE(TL!K30,MR!K30,DŠ!K30,ZZ!K30)</f>
        <v>5.75</v>
      </c>
      <c r="L36" s="21">
        <f>AVERAGE(TL!L30,MR!L30,DŠ!L30,ZZ!L30)</f>
        <v>3.25</v>
      </c>
      <c r="M36" s="48">
        <f t="shared" si="0"/>
        <v>48.75</v>
      </c>
      <c r="N36" s="22">
        <v>0</v>
      </c>
      <c r="O36" s="24" t="s">
        <v>54</v>
      </c>
      <c r="P36" s="23"/>
      <c r="Q36" s="35" t="s">
        <v>54</v>
      </c>
      <c r="R36" s="23"/>
      <c r="S36" s="31" t="s">
        <v>135</v>
      </c>
      <c r="T36" s="23"/>
      <c r="U36" s="32" t="s">
        <v>136</v>
      </c>
      <c r="V36" s="32"/>
      <c r="W36" s="23"/>
    </row>
    <row r="37" spans="1:23" ht="12.75" customHeight="1" x14ac:dyDescent="0.25">
      <c r="A37" s="24" t="s">
        <v>137</v>
      </c>
      <c r="B37" s="25" t="s">
        <v>138</v>
      </c>
      <c r="C37" s="25" t="s">
        <v>139</v>
      </c>
      <c r="D37" s="27">
        <v>2745000</v>
      </c>
      <c r="E37" s="27">
        <v>2000000</v>
      </c>
      <c r="F37" s="43">
        <v>43.67</v>
      </c>
      <c r="G37" s="21">
        <f>AVERAGE(TL!G34,MR!G34,DŠ!G34,ZZ!G34)</f>
        <v>9.75</v>
      </c>
      <c r="H37" s="21">
        <f>AVERAGE(TL!H34,MR!H34,DŠ!H34,ZZ!H34)</f>
        <v>4.5</v>
      </c>
      <c r="I37" s="21">
        <f>AVERAGE(TL!I34,MR!I34,DŠ!I34,ZZ!I34)</f>
        <v>9.25</v>
      </c>
      <c r="J37" s="21">
        <f>AVERAGE(TL!J34,MR!J34,DŠ!J34,ZZ!J34)</f>
        <v>9.25</v>
      </c>
      <c r="K37" s="21">
        <f>AVERAGE(TL!K34,MR!K34,DŠ!K34,ZZ!K34)</f>
        <v>4.25</v>
      </c>
      <c r="L37" s="21">
        <f>AVERAGE(TL!L34,MR!L34,DŠ!L34,ZZ!L34)</f>
        <v>2.5</v>
      </c>
      <c r="M37" s="48">
        <f t="shared" si="0"/>
        <v>39.5</v>
      </c>
      <c r="N37" s="22">
        <v>0</v>
      </c>
      <c r="O37" s="24" t="s">
        <v>53</v>
      </c>
      <c r="P37" s="23"/>
      <c r="Q37" s="35" t="s">
        <v>54</v>
      </c>
      <c r="R37" s="23"/>
      <c r="S37" s="24" t="s">
        <v>140</v>
      </c>
      <c r="T37" s="23"/>
      <c r="U37" s="28" t="s">
        <v>141</v>
      </c>
      <c r="V37" s="28"/>
      <c r="W37" s="23"/>
    </row>
    <row r="38" spans="1:23" ht="12.5" x14ac:dyDescent="0.35">
      <c r="A38" s="4"/>
      <c r="B38" s="4"/>
      <c r="C38" s="4"/>
      <c r="D38" s="5">
        <f>SUM(D19:D37)</f>
        <v>59256210</v>
      </c>
      <c r="E38" s="5">
        <f>SUM(E19:E37)</f>
        <v>25100000</v>
      </c>
      <c r="F38" s="5"/>
      <c r="G38" s="4"/>
      <c r="H38" s="4"/>
      <c r="I38" s="4"/>
      <c r="J38" s="4"/>
      <c r="K38" s="4"/>
      <c r="L38" s="4"/>
      <c r="M38" s="49"/>
      <c r="N38" s="5">
        <f>SUM(N19:N37)</f>
        <v>10000000</v>
      </c>
    </row>
    <row r="39" spans="1:23" ht="12.5" x14ac:dyDescent="0.35">
      <c r="A39" s="4"/>
      <c r="B39" s="4"/>
      <c r="C39" s="4"/>
      <c r="D39" s="4"/>
      <c r="E39" s="6"/>
      <c r="F39" s="6"/>
      <c r="G39" s="4"/>
      <c r="H39" s="4"/>
      <c r="I39" s="4"/>
      <c r="J39" s="4"/>
      <c r="K39" s="4"/>
      <c r="L39" s="4"/>
      <c r="M39" s="49" t="s">
        <v>142</v>
      </c>
      <c r="N39" s="5">
        <f>10000000-N38</f>
        <v>0</v>
      </c>
    </row>
  </sheetData>
  <sortState xmlns:xlrd2="http://schemas.microsoft.com/office/spreadsheetml/2017/richdata2" ref="A19:W37">
    <sortCondition descending="1" ref="M19:M37"/>
  </sortState>
  <mergeCells count="29">
    <mergeCell ref="W15:W18"/>
    <mergeCell ref="G16:H16"/>
    <mergeCell ref="I16:L16"/>
    <mergeCell ref="M15:M17"/>
    <mergeCell ref="N15:N18"/>
    <mergeCell ref="O15:O18"/>
    <mergeCell ref="P15:P18"/>
    <mergeCell ref="S15:S18"/>
    <mergeCell ref="T15:T18"/>
    <mergeCell ref="G15:L15"/>
    <mergeCell ref="R15:R18"/>
    <mergeCell ref="V15:V18"/>
    <mergeCell ref="U15:U18"/>
    <mergeCell ref="Q15:Q18"/>
    <mergeCell ref="A7:C7"/>
    <mergeCell ref="A15:A18"/>
    <mergeCell ref="B15:B18"/>
    <mergeCell ref="C15:C18"/>
    <mergeCell ref="D15:D18"/>
    <mergeCell ref="D10:N10"/>
    <mergeCell ref="D11:N11"/>
    <mergeCell ref="D12:N12"/>
    <mergeCell ref="D13:N13"/>
    <mergeCell ref="F15:F17"/>
    <mergeCell ref="D3:N3"/>
    <mergeCell ref="D4:N4"/>
    <mergeCell ref="D5:N5"/>
    <mergeCell ref="D6:N6"/>
    <mergeCell ref="E15:E18"/>
  </mergeCells>
  <dataValidations count="6">
    <dataValidation type="decimal" operator="lessThanOrEqual" allowBlank="1" showInputMessage="1" showErrorMessage="1" error="max. 5" sqref="J1:J16 J38:J1048576" xr:uid="{CDA68B16-18D6-A244-A43D-F915B0778305}">
      <formula1>20</formula1>
    </dataValidation>
    <dataValidation type="decimal" operator="lessThanOrEqual" allowBlank="1" showInputMessage="1" showErrorMessage="1" error="max. 15" sqref="H1:H16 H38:H1048576" xr:uid="{55217F89-B4AC-5C4E-8B7C-8E911E1D8A48}">
      <formula1>20</formula1>
    </dataValidation>
    <dataValidation type="decimal" operator="lessThanOrEqual" allowBlank="1" showInputMessage="1" showErrorMessage="1" error="max. 40" sqref="G1:G16 G38:G1048576" xr:uid="{AA9DD2E1-04EF-C84C-9D31-F1FAC1720D21}">
      <formula1>30</formula1>
    </dataValidation>
    <dataValidation type="decimal" operator="lessThanOrEqual" allowBlank="1" showInputMessage="1" showErrorMessage="1" error="max. 10" sqref="K1:L16 K38:L1048576" xr:uid="{A33CBDC7-C4CF-6E45-A5A9-E05A782AFEB8}">
      <formula1>10</formula1>
    </dataValidation>
    <dataValidation type="decimal" operator="lessThanOrEqual" allowBlank="1" showInputMessage="1" showErrorMessage="1" error="max. 15" sqref="I1:I16 I38:I1048576" xr:uid="{41D7C81F-7D7D-3549-9B47-B9994E310431}">
      <formula1>10</formula1>
    </dataValidation>
    <dataValidation allowBlank="1" showInputMessage="1" showErrorMessage="1" sqref="G19:L37" xr:uid="{CCBB3604-BEDA-4B35-8449-C21446CC8CB0}"/>
  </dataValidations>
  <pageMargins left="0.7" right="0.7" top="0.78740157499999996" bottom="0.78740157499999996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8F78-AC9E-5F44-B7B6-F5A2CC55FAF6}">
  <sheetPr>
    <pageSetUpPr fitToPage="1"/>
  </sheetPr>
  <dimension ref="A1:M39"/>
  <sheetViews>
    <sheetView topLeftCell="C14" zoomScale="90" zoomScaleNormal="90" workbookViewId="0">
      <selection activeCell="K18" sqref="K18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16" t="s">
        <v>1</v>
      </c>
      <c r="D2" s="3" t="s">
        <v>2</v>
      </c>
    </row>
    <row r="3" spans="1:13" ht="15" customHeight="1" x14ac:dyDescent="0.25">
      <c r="A3" s="16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16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5">
      <c r="A6" s="16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 x14ac:dyDescent="0.25">
      <c r="A7" s="54" t="s">
        <v>143</v>
      </c>
      <c r="B7" s="54"/>
      <c r="C7" s="54"/>
      <c r="D7" s="20" t="s">
        <v>12</v>
      </c>
      <c r="E7" s="19"/>
      <c r="F7" s="19"/>
      <c r="G7" s="19"/>
      <c r="H7" s="19"/>
      <c r="I7" s="19"/>
      <c r="J7" s="19"/>
      <c r="K7" s="19"/>
      <c r="L7" s="19"/>
      <c r="M7" s="19"/>
    </row>
    <row r="8" spans="1:13" ht="15" customHeight="1" x14ac:dyDescent="0.35">
      <c r="A8" s="3" t="s">
        <v>13</v>
      </c>
      <c r="B8" s="18"/>
      <c r="C8" s="18"/>
    </row>
    <row r="9" spans="1:13" ht="15" customHeight="1" x14ac:dyDescent="0.35">
      <c r="D9" s="3" t="s">
        <v>14</v>
      </c>
      <c r="E9" s="14"/>
      <c r="F9" s="14"/>
      <c r="G9" s="14"/>
      <c r="H9" s="14"/>
      <c r="I9" s="14"/>
      <c r="J9" s="14"/>
      <c r="K9" s="14"/>
      <c r="L9" s="14"/>
      <c r="M9" s="14"/>
    </row>
    <row r="10" spans="1:13" ht="59.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27.75" customHeight="1" x14ac:dyDescent="0.35">
      <c r="D11" s="59" t="s">
        <v>16</v>
      </c>
      <c r="E11" s="59"/>
      <c r="F11" s="59"/>
      <c r="G11" s="59"/>
      <c r="H11" s="59"/>
      <c r="I11" s="59"/>
      <c r="J11" s="59"/>
      <c r="K11" s="59"/>
      <c r="L11" s="59"/>
      <c r="M11" s="59"/>
    </row>
    <row r="12" spans="1:13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  <c r="M12" s="59"/>
    </row>
    <row r="13" spans="1:13" ht="32.15" customHeight="1" x14ac:dyDescent="0.35">
      <c r="D13" s="59" t="s">
        <v>18</v>
      </c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15" customHeight="1" x14ac:dyDescent="0.35">
      <c r="A14" s="3"/>
      <c r="H14" s="3"/>
      <c r="I14" s="3"/>
      <c r="J14" s="3"/>
    </row>
    <row r="15" spans="1:13" ht="15" customHeight="1" x14ac:dyDescent="0.35">
      <c r="A15" s="55" t="s">
        <v>19</v>
      </c>
      <c r="B15" s="57" t="s">
        <v>20</v>
      </c>
      <c r="C15" s="57" t="s">
        <v>21</v>
      </c>
      <c r="D15" s="57" t="s">
        <v>22</v>
      </c>
      <c r="E15" s="52" t="s">
        <v>23</v>
      </c>
      <c r="F15" s="79" t="s">
        <v>24</v>
      </c>
      <c r="G15" s="72" t="s">
        <v>25</v>
      </c>
      <c r="H15" s="73"/>
      <c r="I15" s="73"/>
      <c r="J15" s="73"/>
      <c r="K15" s="73"/>
      <c r="L15" s="73"/>
      <c r="M15" s="57" t="s">
        <v>26</v>
      </c>
    </row>
    <row r="16" spans="1:13" ht="14.5" customHeight="1" x14ac:dyDescent="0.35">
      <c r="A16" s="56"/>
      <c r="B16" s="58"/>
      <c r="C16" s="58"/>
      <c r="D16" s="58"/>
      <c r="E16" s="53"/>
      <c r="F16" s="80"/>
      <c r="G16" s="63" t="s">
        <v>37</v>
      </c>
      <c r="H16" s="64"/>
      <c r="I16" s="65" t="s">
        <v>38</v>
      </c>
      <c r="J16" s="66"/>
      <c r="K16" s="66"/>
      <c r="L16" s="66"/>
      <c r="M16" s="58"/>
    </row>
    <row r="17" spans="1:13" ht="78" customHeight="1" x14ac:dyDescent="0.35">
      <c r="A17" s="56"/>
      <c r="B17" s="58"/>
      <c r="C17" s="58"/>
      <c r="D17" s="58"/>
      <c r="E17" s="53"/>
      <c r="F17" s="81"/>
      <c r="G17" s="9" t="s">
        <v>39</v>
      </c>
      <c r="H17" s="9" t="s">
        <v>40</v>
      </c>
      <c r="I17" s="9" t="s">
        <v>41</v>
      </c>
      <c r="J17" s="15" t="s">
        <v>42</v>
      </c>
      <c r="K17" s="9" t="s">
        <v>43</v>
      </c>
      <c r="L17" s="12" t="s">
        <v>44</v>
      </c>
      <c r="M17" s="60"/>
    </row>
    <row r="18" spans="1:13" ht="31" customHeight="1" x14ac:dyDescent="0.35">
      <c r="A18" s="76"/>
      <c r="B18" s="77"/>
      <c r="C18" s="77"/>
      <c r="D18" s="77"/>
      <c r="E18" s="78"/>
      <c r="F18" s="11"/>
      <c r="G18" s="8" t="s">
        <v>45</v>
      </c>
      <c r="H18" s="8" t="s">
        <v>46</v>
      </c>
      <c r="I18" s="8" t="s">
        <v>47</v>
      </c>
      <c r="J18" s="8" t="s">
        <v>47</v>
      </c>
      <c r="K18" s="8" t="s">
        <v>48</v>
      </c>
      <c r="L18" s="8" t="s">
        <v>49</v>
      </c>
      <c r="M18" s="8"/>
    </row>
    <row r="19" spans="1:13" ht="12.75" customHeight="1" x14ac:dyDescent="0.25">
      <c r="A19" s="24" t="s">
        <v>127</v>
      </c>
      <c r="B19" s="25" t="s">
        <v>128</v>
      </c>
      <c r="C19" s="26" t="s">
        <v>129</v>
      </c>
      <c r="D19" s="27">
        <v>840000</v>
      </c>
      <c r="E19" s="27">
        <v>750000</v>
      </c>
      <c r="F19" s="24" t="s">
        <v>144</v>
      </c>
      <c r="G19" s="7">
        <v>13</v>
      </c>
      <c r="H19" s="7">
        <v>9</v>
      </c>
      <c r="I19" s="7">
        <v>11</v>
      </c>
      <c r="J19" s="7">
        <v>10</v>
      </c>
      <c r="K19" s="7">
        <v>9</v>
      </c>
      <c r="L19" s="7">
        <v>4</v>
      </c>
      <c r="M19" s="13">
        <f>SUM(G19:L19)</f>
        <v>56</v>
      </c>
    </row>
    <row r="20" spans="1:13" ht="12.75" customHeight="1" x14ac:dyDescent="0.25">
      <c r="A20" s="24" t="s">
        <v>100</v>
      </c>
      <c r="B20" s="29" t="s">
        <v>101</v>
      </c>
      <c r="C20" s="26" t="s">
        <v>102</v>
      </c>
      <c r="D20" s="27">
        <v>2400000</v>
      </c>
      <c r="E20" s="27">
        <v>1550000</v>
      </c>
      <c r="F20" s="24" t="s">
        <v>145</v>
      </c>
      <c r="G20" s="7">
        <v>11</v>
      </c>
      <c r="H20" s="7">
        <v>11</v>
      </c>
      <c r="I20" s="7">
        <v>13</v>
      </c>
      <c r="J20" s="7">
        <v>9</v>
      </c>
      <c r="K20" s="7">
        <v>6</v>
      </c>
      <c r="L20" s="7">
        <v>3</v>
      </c>
      <c r="M20" s="13">
        <f t="shared" ref="M20:M37" si="0">SUM(G20:L20)</f>
        <v>53</v>
      </c>
    </row>
    <row r="21" spans="1:13" ht="12.75" customHeight="1" x14ac:dyDescent="0.25">
      <c r="A21" s="24" t="s">
        <v>114</v>
      </c>
      <c r="B21" s="25" t="s">
        <v>115</v>
      </c>
      <c r="C21" s="26" t="s">
        <v>116</v>
      </c>
      <c r="D21" s="27">
        <v>6694000</v>
      </c>
      <c r="E21" s="27">
        <v>1800000</v>
      </c>
      <c r="F21" s="24" t="s">
        <v>146</v>
      </c>
      <c r="G21" s="7">
        <v>14</v>
      </c>
      <c r="H21" s="7">
        <v>10</v>
      </c>
      <c r="I21" s="7">
        <v>9</v>
      </c>
      <c r="J21" s="7">
        <v>9</v>
      </c>
      <c r="K21" s="7">
        <v>7</v>
      </c>
      <c r="L21" s="7">
        <v>3</v>
      </c>
      <c r="M21" s="13">
        <f t="shared" si="0"/>
        <v>52</v>
      </c>
    </row>
    <row r="22" spans="1:13" ht="12.75" customHeight="1" x14ac:dyDescent="0.25">
      <c r="A22" s="24" t="s">
        <v>63</v>
      </c>
      <c r="B22" s="25" t="s">
        <v>64</v>
      </c>
      <c r="C22" s="30" t="s">
        <v>65</v>
      </c>
      <c r="D22" s="27">
        <v>880000</v>
      </c>
      <c r="E22" s="27">
        <v>750000</v>
      </c>
      <c r="F22" s="24" t="s">
        <v>147</v>
      </c>
      <c r="G22" s="7">
        <v>19</v>
      </c>
      <c r="H22" s="7">
        <v>11</v>
      </c>
      <c r="I22" s="7">
        <v>15</v>
      </c>
      <c r="J22" s="7">
        <v>12</v>
      </c>
      <c r="K22" s="7">
        <v>8</v>
      </c>
      <c r="L22" s="7">
        <v>5</v>
      </c>
      <c r="M22" s="13">
        <f t="shared" si="0"/>
        <v>70</v>
      </c>
    </row>
    <row r="23" spans="1:13" ht="12.75" customHeight="1" x14ac:dyDescent="0.25">
      <c r="A23" s="24" t="s">
        <v>68</v>
      </c>
      <c r="B23" s="25" t="s">
        <v>69</v>
      </c>
      <c r="C23" s="30" t="s">
        <v>70</v>
      </c>
      <c r="D23" s="27">
        <v>1430900</v>
      </c>
      <c r="E23" s="27">
        <v>750000</v>
      </c>
      <c r="F23" s="24" t="s">
        <v>148</v>
      </c>
      <c r="G23" s="7">
        <v>16</v>
      </c>
      <c r="H23" s="7">
        <v>12</v>
      </c>
      <c r="I23" s="7">
        <v>13</v>
      </c>
      <c r="J23" s="7">
        <v>15</v>
      </c>
      <c r="K23" s="7">
        <v>9</v>
      </c>
      <c r="L23" s="7">
        <v>5</v>
      </c>
      <c r="M23" s="13">
        <f t="shared" si="0"/>
        <v>70</v>
      </c>
    </row>
    <row r="24" spans="1:13" ht="12.75" customHeight="1" x14ac:dyDescent="0.25">
      <c r="A24" s="24" t="s">
        <v>82</v>
      </c>
      <c r="B24" s="25" t="s">
        <v>83</v>
      </c>
      <c r="C24" s="25" t="s">
        <v>84</v>
      </c>
      <c r="D24" s="27">
        <v>10317860</v>
      </c>
      <c r="E24" s="27">
        <v>2000000</v>
      </c>
      <c r="F24" s="24" t="s">
        <v>149</v>
      </c>
      <c r="G24" s="7">
        <v>23</v>
      </c>
      <c r="H24" s="7">
        <v>11</v>
      </c>
      <c r="I24" s="7">
        <v>15</v>
      </c>
      <c r="J24" s="7">
        <v>15</v>
      </c>
      <c r="K24" s="7">
        <v>7</v>
      </c>
      <c r="L24" s="7">
        <v>5</v>
      </c>
      <c r="M24" s="13">
        <f t="shared" si="0"/>
        <v>76</v>
      </c>
    </row>
    <row r="25" spans="1:13" ht="12.75" customHeight="1" x14ac:dyDescent="0.25">
      <c r="A25" s="24" t="s">
        <v>110</v>
      </c>
      <c r="B25" s="25" t="s">
        <v>111</v>
      </c>
      <c r="C25" s="30" t="s">
        <v>112</v>
      </c>
      <c r="D25" s="27">
        <v>5560000</v>
      </c>
      <c r="E25" s="27">
        <v>1800000</v>
      </c>
      <c r="F25" s="24" t="s">
        <v>150</v>
      </c>
      <c r="G25" s="7">
        <v>20</v>
      </c>
      <c r="H25" s="7">
        <v>10</v>
      </c>
      <c r="I25" s="7">
        <v>14</v>
      </c>
      <c r="J25" s="7">
        <v>12</v>
      </c>
      <c r="K25" s="7">
        <v>6</v>
      </c>
      <c r="L25" s="7">
        <v>2</v>
      </c>
      <c r="M25" s="13">
        <f t="shared" si="0"/>
        <v>64</v>
      </c>
    </row>
    <row r="26" spans="1:13" ht="12.75" customHeight="1" x14ac:dyDescent="0.25">
      <c r="A26" s="24" t="s">
        <v>90</v>
      </c>
      <c r="B26" s="25" t="s">
        <v>91</v>
      </c>
      <c r="C26" s="25" t="s">
        <v>92</v>
      </c>
      <c r="D26" s="27">
        <v>3875000</v>
      </c>
      <c r="E26" s="27">
        <v>2000000</v>
      </c>
      <c r="F26" s="24" t="s">
        <v>151</v>
      </c>
      <c r="G26" s="7">
        <v>14</v>
      </c>
      <c r="H26" s="7">
        <v>11</v>
      </c>
      <c r="I26" s="7">
        <v>15</v>
      </c>
      <c r="J26" s="7">
        <v>13</v>
      </c>
      <c r="K26" s="7">
        <v>7</v>
      </c>
      <c r="L26" s="7">
        <v>3</v>
      </c>
      <c r="M26" s="13">
        <f t="shared" si="0"/>
        <v>63</v>
      </c>
    </row>
    <row r="27" spans="1:13" ht="12.75" customHeight="1" x14ac:dyDescent="0.25">
      <c r="A27" s="24" t="s">
        <v>119</v>
      </c>
      <c r="B27" s="25" t="s">
        <v>106</v>
      </c>
      <c r="C27" s="25" t="s">
        <v>120</v>
      </c>
      <c r="D27" s="27">
        <v>940000</v>
      </c>
      <c r="E27" s="27">
        <v>750000</v>
      </c>
      <c r="F27" s="24" t="s">
        <v>152</v>
      </c>
      <c r="G27" s="7">
        <v>18</v>
      </c>
      <c r="H27" s="7">
        <v>7</v>
      </c>
      <c r="I27" s="7">
        <v>12</v>
      </c>
      <c r="J27" s="7">
        <v>11</v>
      </c>
      <c r="K27" s="7">
        <v>4</v>
      </c>
      <c r="L27" s="7">
        <v>3</v>
      </c>
      <c r="M27" s="13">
        <f t="shared" si="0"/>
        <v>55</v>
      </c>
    </row>
    <row r="28" spans="1:13" ht="12.75" customHeight="1" x14ac:dyDescent="0.25">
      <c r="A28" s="24" t="s">
        <v>78</v>
      </c>
      <c r="B28" s="25" t="s">
        <v>51</v>
      </c>
      <c r="C28" s="25" t="s">
        <v>79</v>
      </c>
      <c r="D28" s="27">
        <v>3025800</v>
      </c>
      <c r="E28" s="27">
        <v>1500000</v>
      </c>
      <c r="F28" s="24" t="s">
        <v>153</v>
      </c>
      <c r="G28" s="7">
        <v>18</v>
      </c>
      <c r="H28" s="7">
        <v>9</v>
      </c>
      <c r="I28" s="7">
        <v>18</v>
      </c>
      <c r="J28" s="7">
        <v>18</v>
      </c>
      <c r="K28" s="7">
        <v>6</v>
      </c>
      <c r="L28" s="7">
        <v>4</v>
      </c>
      <c r="M28" s="13">
        <f t="shared" si="0"/>
        <v>73</v>
      </c>
    </row>
    <row r="29" spans="1:13" ht="12.75" customHeight="1" x14ac:dyDescent="0.25">
      <c r="A29" s="24" t="s">
        <v>50</v>
      </c>
      <c r="B29" s="25" t="s">
        <v>51</v>
      </c>
      <c r="C29" s="25" t="s">
        <v>52</v>
      </c>
      <c r="D29" s="27">
        <v>3525000</v>
      </c>
      <c r="E29" s="27">
        <v>1800000</v>
      </c>
      <c r="F29" s="31" t="s">
        <v>154</v>
      </c>
      <c r="G29" s="7">
        <v>25</v>
      </c>
      <c r="H29" s="7">
        <v>13</v>
      </c>
      <c r="I29" s="7">
        <v>17</v>
      </c>
      <c r="J29" s="7">
        <v>17</v>
      </c>
      <c r="K29" s="7">
        <v>9</v>
      </c>
      <c r="L29" s="7">
        <v>4</v>
      </c>
      <c r="M29" s="13">
        <f t="shared" si="0"/>
        <v>85</v>
      </c>
    </row>
    <row r="30" spans="1:13" ht="12.75" customHeight="1" x14ac:dyDescent="0.25">
      <c r="A30" s="24" t="s">
        <v>132</v>
      </c>
      <c r="B30" s="25" t="s">
        <v>133</v>
      </c>
      <c r="C30" s="25" t="s">
        <v>134</v>
      </c>
      <c r="D30" s="27">
        <v>2308000</v>
      </c>
      <c r="E30" s="27">
        <v>1900000</v>
      </c>
      <c r="F30" s="31" t="s">
        <v>155</v>
      </c>
      <c r="G30" s="7">
        <v>11</v>
      </c>
      <c r="H30" s="7">
        <v>7</v>
      </c>
      <c r="I30" s="7">
        <v>9</v>
      </c>
      <c r="J30" s="7">
        <v>8</v>
      </c>
      <c r="K30" s="7">
        <v>6</v>
      </c>
      <c r="L30" s="7">
        <v>2</v>
      </c>
      <c r="M30" s="13">
        <f t="shared" si="0"/>
        <v>43</v>
      </c>
    </row>
    <row r="31" spans="1:13" ht="12.75" customHeight="1" x14ac:dyDescent="0.25">
      <c r="A31" s="24" t="s">
        <v>73</v>
      </c>
      <c r="B31" s="25" t="s">
        <v>74</v>
      </c>
      <c r="C31" s="25" t="s">
        <v>75</v>
      </c>
      <c r="D31" s="27">
        <v>1200000</v>
      </c>
      <c r="E31" s="27">
        <v>750000</v>
      </c>
      <c r="F31" s="31" t="s">
        <v>156</v>
      </c>
      <c r="G31" s="7">
        <v>23</v>
      </c>
      <c r="H31" s="7">
        <v>12</v>
      </c>
      <c r="I31" s="7">
        <v>15</v>
      </c>
      <c r="J31" s="7">
        <v>14</v>
      </c>
      <c r="K31" s="7">
        <v>7</v>
      </c>
      <c r="L31" s="7">
        <v>3</v>
      </c>
      <c r="M31" s="13">
        <f t="shared" si="0"/>
        <v>74</v>
      </c>
    </row>
    <row r="32" spans="1:13" ht="12.75" customHeight="1" x14ac:dyDescent="0.25">
      <c r="A32" s="24" t="s">
        <v>105</v>
      </c>
      <c r="B32" s="25" t="s">
        <v>106</v>
      </c>
      <c r="C32" s="25" t="s">
        <v>107</v>
      </c>
      <c r="D32" s="27">
        <v>1776150</v>
      </c>
      <c r="E32" s="27">
        <v>750000</v>
      </c>
      <c r="F32" s="31" t="s">
        <v>157</v>
      </c>
      <c r="G32" s="7">
        <v>21</v>
      </c>
      <c r="H32" s="7">
        <v>10</v>
      </c>
      <c r="I32" s="7">
        <v>11</v>
      </c>
      <c r="J32" s="7">
        <v>12</v>
      </c>
      <c r="K32" s="7">
        <v>6</v>
      </c>
      <c r="L32" s="7">
        <v>2</v>
      </c>
      <c r="M32" s="13">
        <f t="shared" si="0"/>
        <v>62</v>
      </c>
    </row>
    <row r="33" spans="1:13" ht="12.75" customHeight="1" x14ac:dyDescent="0.25">
      <c r="A33" s="24" t="s">
        <v>123</v>
      </c>
      <c r="B33" s="25" t="s">
        <v>124</v>
      </c>
      <c r="C33" s="25" t="s">
        <v>125</v>
      </c>
      <c r="D33" s="27">
        <v>1235000</v>
      </c>
      <c r="E33" s="27">
        <v>750000</v>
      </c>
      <c r="F33" s="31" t="s">
        <v>158</v>
      </c>
      <c r="G33" s="7">
        <v>21</v>
      </c>
      <c r="H33" s="7">
        <v>9</v>
      </c>
      <c r="I33" s="7">
        <v>10</v>
      </c>
      <c r="J33" s="7">
        <v>10</v>
      </c>
      <c r="K33" s="7">
        <v>5</v>
      </c>
      <c r="L33" s="7">
        <v>2</v>
      </c>
      <c r="M33" s="13">
        <f t="shared" si="0"/>
        <v>57</v>
      </c>
    </row>
    <row r="34" spans="1:13" ht="12.75" customHeight="1" x14ac:dyDescent="0.25">
      <c r="A34" s="24" t="s">
        <v>137</v>
      </c>
      <c r="B34" s="25" t="s">
        <v>138</v>
      </c>
      <c r="C34" s="25" t="s">
        <v>139</v>
      </c>
      <c r="D34" s="27">
        <v>2745000</v>
      </c>
      <c r="E34" s="27">
        <v>2000000</v>
      </c>
      <c r="F34" s="31" t="s">
        <v>159</v>
      </c>
      <c r="G34" s="7">
        <v>7</v>
      </c>
      <c r="H34" s="7">
        <v>6</v>
      </c>
      <c r="I34" s="7">
        <v>8</v>
      </c>
      <c r="J34" s="7">
        <v>8</v>
      </c>
      <c r="K34" s="7">
        <v>4</v>
      </c>
      <c r="L34" s="7">
        <v>1</v>
      </c>
      <c r="M34" s="13">
        <f t="shared" si="0"/>
        <v>34</v>
      </c>
    </row>
    <row r="35" spans="1:13" ht="12.75" customHeight="1" x14ac:dyDescent="0.25">
      <c r="A35" s="24" t="s">
        <v>86</v>
      </c>
      <c r="B35" s="25" t="s">
        <v>87</v>
      </c>
      <c r="C35" s="25" t="s">
        <v>88</v>
      </c>
      <c r="D35" s="27">
        <v>2450000</v>
      </c>
      <c r="E35" s="27">
        <v>750000</v>
      </c>
      <c r="F35" s="33">
        <v>72.33</v>
      </c>
      <c r="G35" s="7">
        <v>21</v>
      </c>
      <c r="H35" s="7">
        <v>9</v>
      </c>
      <c r="I35" s="7">
        <v>16</v>
      </c>
      <c r="J35" s="7">
        <v>16</v>
      </c>
      <c r="K35" s="7">
        <v>6</v>
      </c>
      <c r="L35" s="7">
        <v>4</v>
      </c>
      <c r="M35" s="13">
        <f t="shared" si="0"/>
        <v>72</v>
      </c>
    </row>
    <row r="36" spans="1:13" ht="12.75" customHeight="1" x14ac:dyDescent="0.25">
      <c r="A36" s="24" t="s">
        <v>58</v>
      </c>
      <c r="B36" s="25" t="s">
        <v>59</v>
      </c>
      <c r="C36" s="30" t="s">
        <v>60</v>
      </c>
      <c r="D36" s="27">
        <v>4994500</v>
      </c>
      <c r="E36" s="27">
        <v>2000000</v>
      </c>
      <c r="F36" s="24" t="s">
        <v>160</v>
      </c>
      <c r="G36" s="7">
        <v>24</v>
      </c>
      <c r="H36" s="7">
        <v>13</v>
      </c>
      <c r="I36" s="7">
        <v>18</v>
      </c>
      <c r="J36" s="7">
        <v>16</v>
      </c>
      <c r="K36" s="7">
        <v>9</v>
      </c>
      <c r="L36" s="7">
        <v>3</v>
      </c>
      <c r="M36" s="13">
        <f t="shared" si="0"/>
        <v>83</v>
      </c>
    </row>
    <row r="37" spans="1:13" ht="12.75" customHeight="1" x14ac:dyDescent="0.25">
      <c r="A37" s="24" t="s">
        <v>95</v>
      </c>
      <c r="B37" s="25" t="s">
        <v>96</v>
      </c>
      <c r="C37" s="30" t="s">
        <v>97</v>
      </c>
      <c r="D37" s="27">
        <v>3059000</v>
      </c>
      <c r="E37" s="27">
        <v>750000</v>
      </c>
      <c r="F37" s="24" t="s">
        <v>161</v>
      </c>
      <c r="G37" s="7">
        <v>15</v>
      </c>
      <c r="H37" s="7">
        <v>11</v>
      </c>
      <c r="I37" s="7">
        <v>12</v>
      </c>
      <c r="J37" s="7">
        <v>11</v>
      </c>
      <c r="K37" s="7">
        <v>6</v>
      </c>
      <c r="L37" s="7">
        <v>2</v>
      </c>
      <c r="M37" s="13">
        <f t="shared" si="0"/>
        <v>57</v>
      </c>
    </row>
    <row r="38" spans="1:13" ht="12.5" x14ac:dyDescent="0.35">
      <c r="A38" s="4"/>
      <c r="B38" s="4"/>
      <c r="C38" s="4"/>
      <c r="D38" s="5">
        <f>SUM(D19:D37)</f>
        <v>59256210</v>
      </c>
      <c r="E38" s="5">
        <f>SUM(E19:E37)</f>
        <v>25100000</v>
      </c>
      <c r="F38" s="6"/>
      <c r="G38" s="4"/>
      <c r="H38" s="4"/>
      <c r="I38" s="4"/>
      <c r="J38" s="4"/>
      <c r="K38" s="4"/>
      <c r="L38" s="4"/>
      <c r="M38" s="4"/>
    </row>
    <row r="39" spans="1:13" ht="12.5" x14ac:dyDescent="0.35">
      <c r="A39" s="4"/>
      <c r="B39" s="4"/>
      <c r="C39" s="4"/>
      <c r="D39" s="4"/>
      <c r="E39" s="6"/>
      <c r="F39" s="6"/>
      <c r="G39" s="4"/>
      <c r="H39" s="4"/>
      <c r="I39" s="4"/>
      <c r="J39" s="4"/>
      <c r="K39" s="4"/>
      <c r="L39" s="4"/>
      <c r="M39" s="4"/>
    </row>
  </sheetData>
  <mergeCells count="19">
    <mergeCell ref="A15:A18"/>
    <mergeCell ref="B15:B18"/>
    <mergeCell ref="C15:C18"/>
    <mergeCell ref="D15:D18"/>
    <mergeCell ref="D10:M10"/>
    <mergeCell ref="E15:E18"/>
    <mergeCell ref="M15:M17"/>
    <mergeCell ref="G16:H16"/>
    <mergeCell ref="I16:L16"/>
    <mergeCell ref="D11:M11"/>
    <mergeCell ref="D12:M12"/>
    <mergeCell ref="D13:M13"/>
    <mergeCell ref="F15:F17"/>
    <mergeCell ref="G15:L15"/>
    <mergeCell ref="D3:M3"/>
    <mergeCell ref="D4:M4"/>
    <mergeCell ref="D5:M5"/>
    <mergeCell ref="D6:M6"/>
    <mergeCell ref="A7:C7"/>
  </mergeCells>
  <dataValidations count="6">
    <dataValidation type="decimal" operator="lessThanOrEqual" allowBlank="1" showInputMessage="1" showErrorMessage="1" sqref="F19:F37" xr:uid="{8404051E-06F9-3D49-BE29-C27BA272FEE8}">
      <formula1>100</formula1>
    </dataValidation>
    <dataValidation type="decimal" operator="lessThanOrEqual" allowBlank="1" showInputMessage="1" showErrorMessage="1" error="max. 15" sqref="H1:H16 H38:H1048576" xr:uid="{59886763-90D9-FC42-B80F-A1E1952E92A8}">
      <formula1>20</formula1>
    </dataValidation>
    <dataValidation type="decimal" operator="lessThanOrEqual" allowBlank="1" showInputMessage="1" showErrorMessage="1" error="max. 40" sqref="G1:G16 G19:G1048576 H19:I37 J19:L37" xr:uid="{AB3A404E-34E2-2342-B20C-4EB1AF750199}">
      <formula1>30</formula1>
    </dataValidation>
    <dataValidation type="decimal" operator="lessThanOrEqual" allowBlank="1" showInputMessage="1" showErrorMessage="1" error="max. 10" sqref="K1:L16 K38:L1048576" xr:uid="{834438EA-4DD8-AF41-9470-DA1D2D071FA9}">
      <formula1>10</formula1>
    </dataValidation>
    <dataValidation type="decimal" operator="lessThanOrEqual" allowBlank="1" showInputMessage="1" showErrorMessage="1" error="max. 15" sqref="I1:I16 I38:I1048576" xr:uid="{D9B7A0C8-8117-D64B-B5A1-E96159199296}">
      <formula1>10</formula1>
    </dataValidation>
    <dataValidation type="decimal" operator="lessThanOrEqual" allowBlank="1" showInputMessage="1" showErrorMessage="1" error="max. 5" sqref="J1:J16 J38:J1048576" xr:uid="{724F1627-7F9D-3347-A5E5-B7C8FD7DC9CF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5F7C-21C8-F14D-AFCE-F114587BD28E}">
  <sheetPr>
    <pageSetUpPr fitToPage="1"/>
  </sheetPr>
  <dimension ref="A1:M39"/>
  <sheetViews>
    <sheetView topLeftCell="C13" zoomScale="90" zoomScaleNormal="90" workbookViewId="0">
      <selection activeCell="L17" sqref="L17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16" t="s">
        <v>1</v>
      </c>
      <c r="D2" s="3" t="s">
        <v>2</v>
      </c>
    </row>
    <row r="3" spans="1:13" ht="15" customHeight="1" x14ac:dyDescent="0.25">
      <c r="A3" s="16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16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5">
      <c r="A6" s="16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 x14ac:dyDescent="0.25">
      <c r="A7" s="54" t="s">
        <v>143</v>
      </c>
      <c r="B7" s="54"/>
      <c r="C7" s="54"/>
      <c r="D7" s="20" t="s">
        <v>12</v>
      </c>
      <c r="E7" s="19"/>
      <c r="F7" s="19"/>
      <c r="G7" s="19"/>
      <c r="H7" s="19"/>
      <c r="I7" s="19"/>
      <c r="J7" s="19"/>
      <c r="K7" s="19"/>
      <c r="L7" s="19"/>
      <c r="M7" s="19"/>
    </row>
    <row r="8" spans="1:13" ht="15" customHeight="1" x14ac:dyDescent="0.35">
      <c r="A8" s="3" t="s">
        <v>13</v>
      </c>
      <c r="B8" s="18"/>
      <c r="C8" s="18"/>
    </row>
    <row r="9" spans="1:13" ht="15" customHeight="1" x14ac:dyDescent="0.35">
      <c r="D9" s="3" t="s">
        <v>14</v>
      </c>
      <c r="E9" s="14"/>
      <c r="F9" s="14"/>
      <c r="G9" s="14"/>
      <c r="H9" s="14"/>
      <c r="I9" s="14"/>
      <c r="J9" s="14"/>
      <c r="K9" s="14"/>
      <c r="L9" s="14"/>
      <c r="M9" s="14"/>
    </row>
    <row r="10" spans="1:13" ht="59.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27.75" customHeight="1" x14ac:dyDescent="0.35">
      <c r="D11" s="59" t="s">
        <v>16</v>
      </c>
      <c r="E11" s="59"/>
      <c r="F11" s="59"/>
      <c r="G11" s="59"/>
      <c r="H11" s="59"/>
      <c r="I11" s="59"/>
      <c r="J11" s="59"/>
      <c r="K11" s="59"/>
      <c r="L11" s="59"/>
      <c r="M11" s="59"/>
    </row>
    <row r="12" spans="1:13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  <c r="M12" s="59"/>
    </row>
    <row r="13" spans="1:13" ht="32.15" customHeight="1" x14ac:dyDescent="0.35">
      <c r="D13" s="59" t="s">
        <v>18</v>
      </c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15" customHeight="1" x14ac:dyDescent="0.35">
      <c r="A14" s="3"/>
      <c r="H14" s="3"/>
      <c r="I14" s="3"/>
      <c r="J14" s="3"/>
    </row>
    <row r="15" spans="1:13" ht="15" customHeight="1" x14ac:dyDescent="0.35">
      <c r="A15" s="55" t="s">
        <v>19</v>
      </c>
      <c r="B15" s="57" t="s">
        <v>20</v>
      </c>
      <c r="C15" s="57" t="s">
        <v>21</v>
      </c>
      <c r="D15" s="57" t="s">
        <v>22</v>
      </c>
      <c r="E15" s="52" t="s">
        <v>23</v>
      </c>
      <c r="F15" s="79" t="s">
        <v>24</v>
      </c>
      <c r="G15" s="72" t="s">
        <v>25</v>
      </c>
      <c r="H15" s="73"/>
      <c r="I15" s="73"/>
      <c r="J15" s="73"/>
      <c r="K15" s="73"/>
      <c r="L15" s="73"/>
      <c r="M15" s="57" t="s">
        <v>26</v>
      </c>
    </row>
    <row r="16" spans="1:13" ht="14.5" customHeight="1" x14ac:dyDescent="0.35">
      <c r="A16" s="56"/>
      <c r="B16" s="58"/>
      <c r="C16" s="58"/>
      <c r="D16" s="58"/>
      <c r="E16" s="53"/>
      <c r="F16" s="80"/>
      <c r="G16" s="63" t="s">
        <v>37</v>
      </c>
      <c r="H16" s="64"/>
      <c r="I16" s="65" t="s">
        <v>38</v>
      </c>
      <c r="J16" s="66"/>
      <c r="K16" s="66"/>
      <c r="L16" s="66"/>
      <c r="M16" s="58"/>
    </row>
    <row r="17" spans="1:13" ht="78" customHeight="1" x14ac:dyDescent="0.35">
      <c r="A17" s="56"/>
      <c r="B17" s="58"/>
      <c r="C17" s="58"/>
      <c r="D17" s="58"/>
      <c r="E17" s="53"/>
      <c r="F17" s="81"/>
      <c r="G17" s="9" t="s">
        <v>39</v>
      </c>
      <c r="H17" s="9" t="s">
        <v>40</v>
      </c>
      <c r="I17" s="9" t="s">
        <v>41</v>
      </c>
      <c r="J17" s="15" t="s">
        <v>42</v>
      </c>
      <c r="K17" s="9" t="s">
        <v>43</v>
      </c>
      <c r="L17" s="12" t="s">
        <v>44</v>
      </c>
      <c r="M17" s="60"/>
    </row>
    <row r="18" spans="1:13" ht="31" customHeight="1" x14ac:dyDescent="0.35">
      <c r="A18" s="76"/>
      <c r="B18" s="77"/>
      <c r="C18" s="77"/>
      <c r="D18" s="77"/>
      <c r="E18" s="78"/>
      <c r="F18" s="11"/>
      <c r="G18" s="8" t="s">
        <v>45</v>
      </c>
      <c r="H18" s="8" t="s">
        <v>46</v>
      </c>
      <c r="I18" s="8" t="s">
        <v>47</v>
      </c>
      <c r="J18" s="8" t="s">
        <v>47</v>
      </c>
      <c r="K18" s="8" t="s">
        <v>48</v>
      </c>
      <c r="L18" s="8" t="s">
        <v>49</v>
      </c>
      <c r="M18" s="8"/>
    </row>
    <row r="19" spans="1:13" ht="12.75" customHeight="1" x14ac:dyDescent="0.25">
      <c r="A19" s="24" t="s">
        <v>127</v>
      </c>
      <c r="B19" s="25" t="s">
        <v>128</v>
      </c>
      <c r="C19" s="26" t="s">
        <v>129</v>
      </c>
      <c r="D19" s="27">
        <v>840000</v>
      </c>
      <c r="E19" s="27">
        <v>750000</v>
      </c>
      <c r="F19" s="24" t="s">
        <v>144</v>
      </c>
      <c r="G19" s="7">
        <v>12</v>
      </c>
      <c r="H19" s="7">
        <v>6</v>
      </c>
      <c r="I19" s="7">
        <v>15</v>
      </c>
      <c r="J19" s="7">
        <v>12</v>
      </c>
      <c r="K19" s="7">
        <v>5</v>
      </c>
      <c r="L19" s="7">
        <v>4</v>
      </c>
      <c r="M19" s="13">
        <f>SUM(G19:L19)</f>
        <v>54</v>
      </c>
    </row>
    <row r="20" spans="1:13" ht="12.75" customHeight="1" x14ac:dyDescent="0.25">
      <c r="A20" s="24" t="s">
        <v>100</v>
      </c>
      <c r="B20" s="29" t="s">
        <v>101</v>
      </c>
      <c r="C20" s="26" t="s">
        <v>102</v>
      </c>
      <c r="D20" s="27">
        <v>2400000</v>
      </c>
      <c r="E20" s="27">
        <v>1550000</v>
      </c>
      <c r="F20" s="24" t="s">
        <v>145</v>
      </c>
      <c r="G20" s="7">
        <v>10</v>
      </c>
      <c r="H20" s="7">
        <v>10</v>
      </c>
      <c r="I20" s="7">
        <v>15</v>
      </c>
      <c r="J20" s="7">
        <v>10</v>
      </c>
      <c r="K20" s="7">
        <v>5</v>
      </c>
      <c r="L20" s="7">
        <v>2</v>
      </c>
      <c r="M20" s="13">
        <f t="shared" ref="M20:M37" si="0">SUM(G20:L20)</f>
        <v>52</v>
      </c>
    </row>
    <row r="21" spans="1:13" ht="12.75" customHeight="1" x14ac:dyDescent="0.25">
      <c r="A21" s="24" t="s">
        <v>114</v>
      </c>
      <c r="B21" s="25" t="s">
        <v>115</v>
      </c>
      <c r="C21" s="26" t="s">
        <v>116</v>
      </c>
      <c r="D21" s="27">
        <v>6694000</v>
      </c>
      <c r="E21" s="27">
        <v>1800000</v>
      </c>
      <c r="F21" s="24" t="s">
        <v>146</v>
      </c>
      <c r="G21" s="7">
        <v>13</v>
      </c>
      <c r="H21" s="7">
        <v>9</v>
      </c>
      <c r="I21" s="7">
        <v>17</v>
      </c>
      <c r="J21" s="7">
        <v>10</v>
      </c>
      <c r="K21" s="7">
        <v>6</v>
      </c>
      <c r="L21" s="7">
        <v>2</v>
      </c>
      <c r="M21" s="13">
        <f t="shared" si="0"/>
        <v>57</v>
      </c>
    </row>
    <row r="22" spans="1:13" ht="12.75" customHeight="1" x14ac:dyDescent="0.25">
      <c r="A22" s="24" t="s">
        <v>63</v>
      </c>
      <c r="B22" s="25" t="s">
        <v>64</v>
      </c>
      <c r="C22" s="30" t="s">
        <v>65</v>
      </c>
      <c r="D22" s="27">
        <v>880000</v>
      </c>
      <c r="E22" s="27">
        <v>750000</v>
      </c>
      <c r="F22" s="24" t="s">
        <v>147</v>
      </c>
      <c r="G22" s="7">
        <v>24</v>
      </c>
      <c r="H22" s="7">
        <v>10</v>
      </c>
      <c r="I22" s="7">
        <v>20</v>
      </c>
      <c r="J22" s="7">
        <v>20</v>
      </c>
      <c r="K22" s="7">
        <v>9</v>
      </c>
      <c r="L22" s="7">
        <v>5</v>
      </c>
      <c r="M22" s="13">
        <f t="shared" si="0"/>
        <v>88</v>
      </c>
    </row>
    <row r="23" spans="1:13" ht="12.75" customHeight="1" x14ac:dyDescent="0.25">
      <c r="A23" s="24" t="s">
        <v>68</v>
      </c>
      <c r="B23" s="25" t="s">
        <v>69</v>
      </c>
      <c r="C23" s="30" t="s">
        <v>70</v>
      </c>
      <c r="D23" s="27">
        <v>1430900</v>
      </c>
      <c r="E23" s="27">
        <v>750000</v>
      </c>
      <c r="F23" s="24" t="s">
        <v>148</v>
      </c>
      <c r="G23" s="7">
        <v>24</v>
      </c>
      <c r="H23" s="7">
        <v>14</v>
      </c>
      <c r="I23" s="7">
        <v>20</v>
      </c>
      <c r="J23" s="7">
        <v>18</v>
      </c>
      <c r="K23" s="7">
        <v>9</v>
      </c>
      <c r="L23" s="7">
        <v>5</v>
      </c>
      <c r="M23" s="13">
        <f t="shared" si="0"/>
        <v>90</v>
      </c>
    </row>
    <row r="24" spans="1:13" ht="12.75" customHeight="1" x14ac:dyDescent="0.25">
      <c r="A24" s="24" t="s">
        <v>82</v>
      </c>
      <c r="B24" s="25" t="s">
        <v>83</v>
      </c>
      <c r="C24" s="25" t="s">
        <v>84</v>
      </c>
      <c r="D24" s="27">
        <v>10317860</v>
      </c>
      <c r="E24" s="27">
        <v>2000000</v>
      </c>
      <c r="F24" s="24" t="s">
        <v>149</v>
      </c>
      <c r="G24" s="7">
        <v>21</v>
      </c>
      <c r="H24" s="7">
        <v>10</v>
      </c>
      <c r="I24" s="7">
        <v>18</v>
      </c>
      <c r="J24" s="7">
        <v>18</v>
      </c>
      <c r="K24" s="7">
        <v>7</v>
      </c>
      <c r="L24" s="7">
        <v>4</v>
      </c>
      <c r="M24" s="13">
        <f t="shared" si="0"/>
        <v>78</v>
      </c>
    </row>
    <row r="25" spans="1:13" ht="12.75" customHeight="1" x14ac:dyDescent="0.25">
      <c r="A25" s="24" t="s">
        <v>110</v>
      </c>
      <c r="B25" s="25" t="s">
        <v>111</v>
      </c>
      <c r="C25" s="30" t="s">
        <v>112</v>
      </c>
      <c r="D25" s="27">
        <v>5560000</v>
      </c>
      <c r="E25" s="27">
        <v>1800000</v>
      </c>
      <c r="F25" s="24" t="s">
        <v>150</v>
      </c>
      <c r="G25" s="7">
        <v>14</v>
      </c>
      <c r="H25" s="7">
        <v>8</v>
      </c>
      <c r="I25" s="7">
        <v>13</v>
      </c>
      <c r="J25" s="7">
        <v>15</v>
      </c>
      <c r="K25" s="7">
        <v>5</v>
      </c>
      <c r="L25" s="7">
        <v>2</v>
      </c>
      <c r="M25" s="13">
        <f t="shared" si="0"/>
        <v>57</v>
      </c>
    </row>
    <row r="26" spans="1:13" ht="12.75" customHeight="1" x14ac:dyDescent="0.25">
      <c r="A26" s="24" t="s">
        <v>90</v>
      </c>
      <c r="B26" s="25" t="s">
        <v>91</v>
      </c>
      <c r="C26" s="25" t="s">
        <v>92</v>
      </c>
      <c r="D26" s="27">
        <v>3875000</v>
      </c>
      <c r="E26" s="27">
        <v>2000000</v>
      </c>
      <c r="F26" s="24" t="s">
        <v>151</v>
      </c>
      <c r="G26" s="7">
        <v>16</v>
      </c>
      <c r="H26" s="7">
        <v>10</v>
      </c>
      <c r="I26" s="7">
        <v>13</v>
      </c>
      <c r="J26" s="7">
        <v>12</v>
      </c>
      <c r="K26" s="7">
        <v>5</v>
      </c>
      <c r="L26" s="7">
        <v>2</v>
      </c>
      <c r="M26" s="13">
        <f t="shared" si="0"/>
        <v>58</v>
      </c>
    </row>
    <row r="27" spans="1:13" ht="12.75" customHeight="1" x14ac:dyDescent="0.25">
      <c r="A27" s="24" t="s">
        <v>119</v>
      </c>
      <c r="B27" s="25" t="s">
        <v>106</v>
      </c>
      <c r="C27" s="25" t="s">
        <v>120</v>
      </c>
      <c r="D27" s="27">
        <v>940000</v>
      </c>
      <c r="E27" s="27">
        <v>750000</v>
      </c>
      <c r="F27" s="24" t="s">
        <v>152</v>
      </c>
      <c r="G27" s="7">
        <v>18</v>
      </c>
      <c r="H27" s="7">
        <v>7</v>
      </c>
      <c r="I27" s="7">
        <v>13</v>
      </c>
      <c r="J27" s="7">
        <v>12</v>
      </c>
      <c r="K27" s="7">
        <v>2</v>
      </c>
      <c r="L27" s="7">
        <v>2</v>
      </c>
      <c r="M27" s="13">
        <f t="shared" si="0"/>
        <v>54</v>
      </c>
    </row>
    <row r="28" spans="1:13" ht="12.75" customHeight="1" x14ac:dyDescent="0.25">
      <c r="A28" s="24" t="s">
        <v>78</v>
      </c>
      <c r="B28" s="25" t="s">
        <v>51</v>
      </c>
      <c r="C28" s="25" t="s">
        <v>79</v>
      </c>
      <c r="D28" s="27">
        <v>3025800</v>
      </c>
      <c r="E28" s="27">
        <v>1500000</v>
      </c>
      <c r="F28" s="24" t="s">
        <v>153</v>
      </c>
      <c r="G28" s="7">
        <v>19</v>
      </c>
      <c r="H28" s="7">
        <v>5</v>
      </c>
      <c r="I28" s="7">
        <v>20</v>
      </c>
      <c r="J28" s="7">
        <v>20</v>
      </c>
      <c r="K28" s="7">
        <v>6</v>
      </c>
      <c r="L28" s="7">
        <v>4</v>
      </c>
      <c r="M28" s="13">
        <f t="shared" si="0"/>
        <v>74</v>
      </c>
    </row>
    <row r="29" spans="1:13" ht="12.75" customHeight="1" x14ac:dyDescent="0.25">
      <c r="A29" s="24" t="s">
        <v>50</v>
      </c>
      <c r="B29" s="25" t="s">
        <v>51</v>
      </c>
      <c r="C29" s="25" t="s">
        <v>52</v>
      </c>
      <c r="D29" s="27">
        <v>3525000</v>
      </c>
      <c r="E29" s="27">
        <v>1800000</v>
      </c>
      <c r="F29" s="31" t="s">
        <v>154</v>
      </c>
      <c r="G29" s="7">
        <v>24</v>
      </c>
      <c r="H29" s="7">
        <v>12</v>
      </c>
      <c r="I29" s="7">
        <v>20</v>
      </c>
      <c r="J29" s="7">
        <v>18</v>
      </c>
      <c r="K29" s="7">
        <v>8</v>
      </c>
      <c r="L29" s="7">
        <v>4</v>
      </c>
      <c r="M29" s="13">
        <f t="shared" si="0"/>
        <v>86</v>
      </c>
    </row>
    <row r="30" spans="1:13" ht="12.75" customHeight="1" x14ac:dyDescent="0.25">
      <c r="A30" s="24" t="s">
        <v>132</v>
      </c>
      <c r="B30" s="25" t="s">
        <v>133</v>
      </c>
      <c r="C30" s="25" t="s">
        <v>134</v>
      </c>
      <c r="D30" s="27">
        <v>2308000</v>
      </c>
      <c r="E30" s="27">
        <v>1900000</v>
      </c>
      <c r="F30" s="31" t="s">
        <v>155</v>
      </c>
      <c r="G30" s="7">
        <v>12</v>
      </c>
      <c r="H30" s="7">
        <v>8</v>
      </c>
      <c r="I30" s="7">
        <v>13</v>
      </c>
      <c r="J30" s="7">
        <v>10</v>
      </c>
      <c r="K30" s="7">
        <v>5</v>
      </c>
      <c r="L30" s="7">
        <v>2</v>
      </c>
      <c r="M30" s="13">
        <f t="shared" si="0"/>
        <v>50</v>
      </c>
    </row>
    <row r="31" spans="1:13" ht="12.75" customHeight="1" x14ac:dyDescent="0.25">
      <c r="A31" s="24" t="s">
        <v>73</v>
      </c>
      <c r="B31" s="25" t="s">
        <v>74</v>
      </c>
      <c r="C31" s="25" t="s">
        <v>75</v>
      </c>
      <c r="D31" s="27">
        <v>1200000</v>
      </c>
      <c r="E31" s="27">
        <v>750000</v>
      </c>
      <c r="F31" s="31" t="s">
        <v>156</v>
      </c>
      <c r="G31" s="7">
        <v>22</v>
      </c>
      <c r="H31" s="7">
        <v>10</v>
      </c>
      <c r="I31" s="7">
        <v>20</v>
      </c>
      <c r="J31" s="7">
        <v>16</v>
      </c>
      <c r="K31" s="7">
        <v>6</v>
      </c>
      <c r="L31" s="7">
        <v>2</v>
      </c>
      <c r="M31" s="13">
        <f t="shared" si="0"/>
        <v>76</v>
      </c>
    </row>
    <row r="32" spans="1:13" ht="12.75" customHeight="1" x14ac:dyDescent="0.25">
      <c r="A32" s="24" t="s">
        <v>105</v>
      </c>
      <c r="B32" s="25" t="s">
        <v>106</v>
      </c>
      <c r="C32" s="25" t="s">
        <v>107</v>
      </c>
      <c r="D32" s="27">
        <v>1776150</v>
      </c>
      <c r="E32" s="27">
        <v>750000</v>
      </c>
      <c r="F32" s="31" t="s">
        <v>157</v>
      </c>
      <c r="G32" s="7">
        <v>17</v>
      </c>
      <c r="H32" s="7">
        <v>6</v>
      </c>
      <c r="I32" s="7">
        <v>13</v>
      </c>
      <c r="J32" s="7">
        <v>13</v>
      </c>
      <c r="K32" s="7">
        <v>6</v>
      </c>
      <c r="L32" s="7">
        <v>2</v>
      </c>
      <c r="M32" s="13">
        <f t="shared" si="0"/>
        <v>57</v>
      </c>
    </row>
    <row r="33" spans="1:13" ht="12.75" customHeight="1" x14ac:dyDescent="0.25">
      <c r="A33" s="24" t="s">
        <v>123</v>
      </c>
      <c r="B33" s="25" t="s">
        <v>124</v>
      </c>
      <c r="C33" s="25" t="s">
        <v>125</v>
      </c>
      <c r="D33" s="27">
        <v>1235000</v>
      </c>
      <c r="E33" s="27">
        <v>750000</v>
      </c>
      <c r="F33" s="31" t="s">
        <v>158</v>
      </c>
      <c r="G33" s="7">
        <v>16</v>
      </c>
      <c r="H33" s="7">
        <v>7</v>
      </c>
      <c r="I33" s="7">
        <v>10</v>
      </c>
      <c r="J33" s="7">
        <v>12</v>
      </c>
      <c r="K33" s="7">
        <v>6</v>
      </c>
      <c r="L33" s="7">
        <v>2</v>
      </c>
      <c r="M33" s="13">
        <f t="shared" si="0"/>
        <v>53</v>
      </c>
    </row>
    <row r="34" spans="1:13" ht="12.75" customHeight="1" x14ac:dyDescent="0.25">
      <c r="A34" s="24" t="s">
        <v>137</v>
      </c>
      <c r="B34" s="25" t="s">
        <v>138</v>
      </c>
      <c r="C34" s="25" t="s">
        <v>139</v>
      </c>
      <c r="D34" s="27">
        <v>2745000</v>
      </c>
      <c r="E34" s="27">
        <v>2000000</v>
      </c>
      <c r="F34" s="31" t="s">
        <v>159</v>
      </c>
      <c r="G34" s="7">
        <v>4</v>
      </c>
      <c r="H34" s="7">
        <v>3</v>
      </c>
      <c r="I34" s="7">
        <v>9</v>
      </c>
      <c r="J34" s="7">
        <v>9</v>
      </c>
      <c r="K34" s="7">
        <v>5</v>
      </c>
      <c r="L34" s="7">
        <v>1</v>
      </c>
      <c r="M34" s="13">
        <f t="shared" si="0"/>
        <v>31</v>
      </c>
    </row>
    <row r="35" spans="1:13" ht="12.75" customHeight="1" x14ac:dyDescent="0.25">
      <c r="A35" s="24" t="s">
        <v>86</v>
      </c>
      <c r="B35" s="25" t="s">
        <v>87</v>
      </c>
      <c r="C35" s="25" t="s">
        <v>88</v>
      </c>
      <c r="D35" s="27">
        <v>2450000</v>
      </c>
      <c r="E35" s="27">
        <v>750000</v>
      </c>
      <c r="F35" s="33">
        <v>72.33</v>
      </c>
      <c r="G35" s="7">
        <v>18</v>
      </c>
      <c r="H35" s="7">
        <v>9</v>
      </c>
      <c r="I35" s="7">
        <v>20</v>
      </c>
      <c r="J35" s="7">
        <v>20</v>
      </c>
      <c r="K35" s="7">
        <v>8</v>
      </c>
      <c r="L35" s="7">
        <v>4</v>
      </c>
      <c r="M35" s="13">
        <f t="shared" si="0"/>
        <v>79</v>
      </c>
    </row>
    <row r="36" spans="1:13" ht="12.75" customHeight="1" x14ac:dyDescent="0.25">
      <c r="A36" s="24" t="s">
        <v>58</v>
      </c>
      <c r="B36" s="25" t="s">
        <v>59</v>
      </c>
      <c r="C36" s="30" t="s">
        <v>60</v>
      </c>
      <c r="D36" s="27">
        <v>4994500</v>
      </c>
      <c r="E36" s="27">
        <v>2000000</v>
      </c>
      <c r="F36" s="24" t="s">
        <v>160</v>
      </c>
      <c r="G36" s="7">
        <v>22</v>
      </c>
      <c r="H36" s="7">
        <v>15</v>
      </c>
      <c r="I36" s="7">
        <v>20</v>
      </c>
      <c r="J36" s="7">
        <v>19</v>
      </c>
      <c r="K36" s="7">
        <v>9</v>
      </c>
      <c r="L36" s="7">
        <v>4</v>
      </c>
      <c r="M36" s="13">
        <f t="shared" si="0"/>
        <v>89</v>
      </c>
    </row>
    <row r="37" spans="1:13" ht="12.75" customHeight="1" x14ac:dyDescent="0.25">
      <c r="A37" s="24" t="s">
        <v>95</v>
      </c>
      <c r="B37" s="25" t="s">
        <v>96</v>
      </c>
      <c r="C37" s="30" t="s">
        <v>97</v>
      </c>
      <c r="D37" s="27">
        <v>3059000</v>
      </c>
      <c r="E37" s="27">
        <v>750000</v>
      </c>
      <c r="F37" s="24" t="s">
        <v>161</v>
      </c>
      <c r="G37" s="7">
        <v>15</v>
      </c>
      <c r="H37" s="7">
        <v>6</v>
      </c>
      <c r="I37" s="7">
        <v>12</v>
      </c>
      <c r="J37" s="7">
        <v>12</v>
      </c>
      <c r="K37" s="7">
        <v>5</v>
      </c>
      <c r="L37" s="7">
        <v>2</v>
      </c>
      <c r="M37" s="13">
        <f t="shared" si="0"/>
        <v>52</v>
      </c>
    </row>
    <row r="38" spans="1:13" ht="12.5" x14ac:dyDescent="0.35">
      <c r="A38" s="4"/>
      <c r="B38" s="4"/>
      <c r="C38" s="4"/>
      <c r="D38" s="5">
        <f>SUM(D19:D37)</f>
        <v>59256210</v>
      </c>
      <c r="E38" s="5">
        <f>SUM(E19:E37)</f>
        <v>25100000</v>
      </c>
      <c r="F38" s="6"/>
      <c r="G38" s="4"/>
      <c r="H38" s="4"/>
      <c r="I38" s="4"/>
      <c r="J38" s="4"/>
      <c r="K38" s="4"/>
      <c r="L38" s="4"/>
      <c r="M38" s="4"/>
    </row>
    <row r="39" spans="1:13" ht="12.5" x14ac:dyDescent="0.35">
      <c r="A39" s="4"/>
      <c r="B39" s="4"/>
      <c r="C39" s="4"/>
      <c r="D39" s="4"/>
      <c r="E39" s="6"/>
      <c r="F39" s="6"/>
      <c r="G39" s="4"/>
      <c r="H39" s="4"/>
      <c r="I39" s="4"/>
      <c r="J39" s="4"/>
      <c r="K39" s="4"/>
      <c r="L39" s="4"/>
      <c r="M39" s="4"/>
    </row>
  </sheetData>
  <mergeCells count="19">
    <mergeCell ref="A15:A18"/>
    <mergeCell ref="B15:B18"/>
    <mergeCell ref="C15:C18"/>
    <mergeCell ref="D15:D18"/>
    <mergeCell ref="D10:M10"/>
    <mergeCell ref="E15:E18"/>
    <mergeCell ref="M15:M17"/>
    <mergeCell ref="G16:H16"/>
    <mergeCell ref="I16:L16"/>
    <mergeCell ref="D11:M11"/>
    <mergeCell ref="D12:M12"/>
    <mergeCell ref="D13:M13"/>
    <mergeCell ref="F15:F17"/>
    <mergeCell ref="G15:L15"/>
    <mergeCell ref="D3:M3"/>
    <mergeCell ref="D4:M4"/>
    <mergeCell ref="D5:M5"/>
    <mergeCell ref="D6:M6"/>
    <mergeCell ref="A7:C7"/>
  </mergeCells>
  <dataValidations count="6">
    <dataValidation type="decimal" operator="lessThanOrEqual" allowBlank="1" showInputMessage="1" showErrorMessage="1" error="max. 15" sqref="I1:I16 I38:I1048576" xr:uid="{E136BE64-2426-9D44-86BA-848732EB216E}">
      <formula1>10</formula1>
    </dataValidation>
    <dataValidation type="decimal" operator="lessThanOrEqual" allowBlank="1" showInputMessage="1" showErrorMessage="1" error="max. 10" sqref="K1:L16 K38:L1048576" xr:uid="{D071AD52-FF83-6C49-A3FA-CE6B8028D31C}">
      <formula1>10</formula1>
    </dataValidation>
    <dataValidation type="decimal" operator="lessThanOrEqual" allowBlank="1" showInputMessage="1" showErrorMessage="1" error="max. 40" sqref="G1:G16 G19:G1048576 H19:I37 J19:L37" xr:uid="{B4234C46-BEDB-BB48-84F7-877A63BFB3EE}">
      <formula1>30</formula1>
    </dataValidation>
    <dataValidation type="decimal" operator="lessThanOrEqual" allowBlank="1" showInputMessage="1" showErrorMessage="1" error="max. 15" sqref="H1:H16 H38:H1048576" xr:uid="{2FC60621-4848-4E4D-9178-05AFCD529992}">
      <formula1>20</formula1>
    </dataValidation>
    <dataValidation type="decimal" operator="lessThanOrEqual" allowBlank="1" showInputMessage="1" showErrorMessage="1" sqref="F19:F37" xr:uid="{DC4F4D6A-3C10-FE4E-BC00-6FE3244026D1}">
      <formula1>100</formula1>
    </dataValidation>
    <dataValidation type="decimal" operator="lessThanOrEqual" allowBlank="1" showInputMessage="1" showErrorMessage="1" error="max. 5" sqref="J1:J16 J38:J1048576" xr:uid="{71DD69A4-8711-014D-AF71-64B75A175583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78CE-7A67-3C4C-8F3F-3744E6EE16F4}">
  <sheetPr>
    <pageSetUpPr fitToPage="1"/>
  </sheetPr>
  <dimension ref="A1:M39"/>
  <sheetViews>
    <sheetView topLeftCell="B15" zoomScale="90" zoomScaleNormal="90" workbookViewId="0">
      <selection activeCell="K22" sqref="K22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16" t="s">
        <v>1</v>
      </c>
      <c r="D2" s="3" t="s">
        <v>2</v>
      </c>
    </row>
    <row r="3" spans="1:13" ht="15" customHeight="1" x14ac:dyDescent="0.25">
      <c r="A3" s="16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16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5">
      <c r="A6" s="16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 x14ac:dyDescent="0.25">
      <c r="A7" s="54" t="s">
        <v>162</v>
      </c>
      <c r="B7" s="54"/>
      <c r="C7" s="54"/>
      <c r="D7" s="20" t="s">
        <v>12</v>
      </c>
      <c r="E7" s="19"/>
      <c r="F7" s="19"/>
      <c r="G7" s="19"/>
      <c r="H7" s="19"/>
      <c r="I7" s="19"/>
      <c r="J7" s="19"/>
      <c r="K7" s="19"/>
      <c r="L7" s="19"/>
      <c r="M7" s="19"/>
    </row>
    <row r="8" spans="1:13" ht="15" customHeight="1" x14ac:dyDescent="0.35">
      <c r="A8" s="3" t="s">
        <v>13</v>
      </c>
      <c r="B8" s="18"/>
      <c r="C8" s="18"/>
    </row>
    <row r="9" spans="1:13" ht="15" customHeight="1" x14ac:dyDescent="0.35">
      <c r="D9" s="3" t="s">
        <v>14</v>
      </c>
      <c r="E9" s="14"/>
      <c r="F9" s="14"/>
      <c r="G9" s="14"/>
      <c r="H9" s="14"/>
      <c r="I9" s="14"/>
      <c r="J9" s="14"/>
      <c r="K9" s="14"/>
      <c r="L9" s="14"/>
      <c r="M9" s="14"/>
    </row>
    <row r="10" spans="1:13" ht="59.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27.75" customHeight="1" x14ac:dyDescent="0.35">
      <c r="D11" s="59" t="s">
        <v>16</v>
      </c>
      <c r="E11" s="59"/>
      <c r="F11" s="59"/>
      <c r="G11" s="59"/>
      <c r="H11" s="59"/>
      <c r="I11" s="59"/>
      <c r="J11" s="59"/>
      <c r="K11" s="59"/>
      <c r="L11" s="59"/>
      <c r="M11" s="59"/>
    </row>
    <row r="12" spans="1:13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  <c r="M12" s="59"/>
    </row>
    <row r="13" spans="1:13" ht="32.15" customHeight="1" x14ac:dyDescent="0.35">
      <c r="D13" s="59" t="s">
        <v>18</v>
      </c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15" customHeight="1" x14ac:dyDescent="0.35">
      <c r="A14" s="3"/>
      <c r="H14" s="3"/>
      <c r="I14" s="3"/>
      <c r="J14" s="3"/>
    </row>
    <row r="15" spans="1:13" ht="15" customHeight="1" x14ac:dyDescent="0.35">
      <c r="A15" s="55" t="s">
        <v>19</v>
      </c>
      <c r="B15" s="57" t="s">
        <v>20</v>
      </c>
      <c r="C15" s="57" t="s">
        <v>21</v>
      </c>
      <c r="D15" s="57" t="s">
        <v>22</v>
      </c>
      <c r="E15" s="52" t="s">
        <v>23</v>
      </c>
      <c r="F15" s="79" t="s">
        <v>24</v>
      </c>
      <c r="G15" s="72" t="s">
        <v>25</v>
      </c>
      <c r="H15" s="73"/>
      <c r="I15" s="73"/>
      <c r="J15" s="73"/>
      <c r="K15" s="73"/>
      <c r="L15" s="73"/>
      <c r="M15" s="57" t="s">
        <v>26</v>
      </c>
    </row>
    <row r="16" spans="1:13" ht="14.5" customHeight="1" x14ac:dyDescent="0.35">
      <c r="A16" s="56"/>
      <c r="B16" s="58"/>
      <c r="C16" s="58"/>
      <c r="D16" s="58"/>
      <c r="E16" s="53"/>
      <c r="F16" s="80"/>
      <c r="G16" s="63" t="s">
        <v>37</v>
      </c>
      <c r="H16" s="64"/>
      <c r="I16" s="65" t="s">
        <v>38</v>
      </c>
      <c r="J16" s="66"/>
      <c r="K16" s="66"/>
      <c r="L16" s="66"/>
      <c r="M16" s="58"/>
    </row>
    <row r="17" spans="1:13" ht="78" customHeight="1" x14ac:dyDescent="0.35">
      <c r="A17" s="56"/>
      <c r="B17" s="58"/>
      <c r="C17" s="58"/>
      <c r="D17" s="58"/>
      <c r="E17" s="53"/>
      <c r="F17" s="81"/>
      <c r="G17" s="9" t="s">
        <v>39</v>
      </c>
      <c r="H17" s="9" t="s">
        <v>40</v>
      </c>
      <c r="I17" s="9" t="s">
        <v>41</v>
      </c>
      <c r="J17" s="15" t="s">
        <v>42</v>
      </c>
      <c r="K17" s="9" t="s">
        <v>43</v>
      </c>
      <c r="L17" s="12" t="s">
        <v>44</v>
      </c>
      <c r="M17" s="60"/>
    </row>
    <row r="18" spans="1:13" ht="31" customHeight="1" x14ac:dyDescent="0.35">
      <c r="A18" s="76"/>
      <c r="B18" s="77"/>
      <c r="C18" s="77"/>
      <c r="D18" s="77"/>
      <c r="E18" s="78"/>
      <c r="F18" s="11"/>
      <c r="G18" s="8" t="s">
        <v>45</v>
      </c>
      <c r="H18" s="8" t="s">
        <v>46</v>
      </c>
      <c r="I18" s="8" t="s">
        <v>47</v>
      </c>
      <c r="J18" s="8" t="s">
        <v>47</v>
      </c>
      <c r="K18" s="8" t="s">
        <v>48</v>
      </c>
      <c r="L18" s="8" t="s">
        <v>49</v>
      </c>
      <c r="M18" s="8"/>
    </row>
    <row r="19" spans="1:13" ht="12.75" customHeight="1" x14ac:dyDescent="0.25">
      <c r="A19" s="24" t="s">
        <v>127</v>
      </c>
      <c r="B19" s="25" t="s">
        <v>128</v>
      </c>
      <c r="C19" s="26" t="s">
        <v>129</v>
      </c>
      <c r="D19" s="27">
        <v>840000</v>
      </c>
      <c r="E19" s="27">
        <v>750000</v>
      </c>
      <c r="F19" s="24" t="s">
        <v>144</v>
      </c>
      <c r="G19" s="7">
        <v>17</v>
      </c>
      <c r="H19" s="7">
        <v>10</v>
      </c>
      <c r="I19" s="7">
        <v>15</v>
      </c>
      <c r="J19" s="7">
        <v>15</v>
      </c>
      <c r="K19" s="7">
        <v>8</v>
      </c>
      <c r="L19" s="7">
        <v>5</v>
      </c>
      <c r="M19" s="13">
        <f>SUM(G19:L19)</f>
        <v>70</v>
      </c>
    </row>
    <row r="20" spans="1:13" ht="12.75" customHeight="1" x14ac:dyDescent="0.25">
      <c r="A20" s="24" t="s">
        <v>100</v>
      </c>
      <c r="B20" s="29" t="s">
        <v>101</v>
      </c>
      <c r="C20" s="26" t="s">
        <v>102</v>
      </c>
      <c r="D20" s="27">
        <v>2400000</v>
      </c>
      <c r="E20" s="27">
        <v>1550000</v>
      </c>
      <c r="F20" s="24" t="s">
        <v>145</v>
      </c>
      <c r="G20" s="7">
        <v>20</v>
      </c>
      <c r="H20" s="7">
        <v>12</v>
      </c>
      <c r="I20" s="7">
        <v>18</v>
      </c>
      <c r="J20" s="7">
        <v>15</v>
      </c>
      <c r="K20" s="7">
        <v>8</v>
      </c>
      <c r="L20" s="7">
        <v>5</v>
      </c>
      <c r="M20" s="13">
        <f t="shared" ref="M20:M37" si="0">SUM(G20:L20)</f>
        <v>78</v>
      </c>
    </row>
    <row r="21" spans="1:13" ht="12.75" customHeight="1" x14ac:dyDescent="0.25">
      <c r="A21" s="24" t="s">
        <v>114</v>
      </c>
      <c r="B21" s="25" t="s">
        <v>115</v>
      </c>
      <c r="C21" s="26" t="s">
        <v>116</v>
      </c>
      <c r="D21" s="27">
        <v>6694000</v>
      </c>
      <c r="E21" s="27">
        <v>1800000</v>
      </c>
      <c r="F21" s="24" t="s">
        <v>146</v>
      </c>
      <c r="G21" s="7">
        <v>15</v>
      </c>
      <c r="H21" s="7">
        <v>11</v>
      </c>
      <c r="I21" s="7">
        <v>16</v>
      </c>
      <c r="J21" s="7">
        <v>14</v>
      </c>
      <c r="K21" s="7">
        <v>7</v>
      </c>
      <c r="L21" s="7">
        <v>5</v>
      </c>
      <c r="M21" s="13">
        <f t="shared" si="0"/>
        <v>68</v>
      </c>
    </row>
    <row r="22" spans="1:13" ht="12.75" customHeight="1" x14ac:dyDescent="0.25">
      <c r="A22" s="24" t="s">
        <v>63</v>
      </c>
      <c r="B22" s="25" t="s">
        <v>64</v>
      </c>
      <c r="C22" s="30" t="s">
        <v>65</v>
      </c>
      <c r="D22" s="27">
        <v>880000</v>
      </c>
      <c r="E22" s="27">
        <v>750000</v>
      </c>
      <c r="F22" s="24" t="s">
        <v>147</v>
      </c>
      <c r="G22" s="7">
        <v>26</v>
      </c>
      <c r="H22" s="7">
        <v>13</v>
      </c>
      <c r="I22" s="7">
        <v>18</v>
      </c>
      <c r="J22" s="7">
        <v>19</v>
      </c>
      <c r="K22" s="7">
        <v>8</v>
      </c>
      <c r="L22" s="7">
        <v>5</v>
      </c>
      <c r="M22" s="13">
        <f t="shared" si="0"/>
        <v>89</v>
      </c>
    </row>
    <row r="23" spans="1:13" ht="12.75" customHeight="1" x14ac:dyDescent="0.25">
      <c r="A23" s="24" t="s">
        <v>68</v>
      </c>
      <c r="B23" s="25" t="s">
        <v>69</v>
      </c>
      <c r="C23" s="30" t="s">
        <v>70</v>
      </c>
      <c r="D23" s="27">
        <v>1430900</v>
      </c>
      <c r="E23" s="27">
        <v>750000</v>
      </c>
      <c r="F23" s="24" t="s">
        <v>148</v>
      </c>
      <c r="G23" s="7">
        <v>15</v>
      </c>
      <c r="H23" s="7">
        <v>13</v>
      </c>
      <c r="I23" s="7">
        <v>19</v>
      </c>
      <c r="J23" s="7">
        <v>17</v>
      </c>
      <c r="K23" s="7">
        <v>10</v>
      </c>
      <c r="L23" s="7">
        <v>5</v>
      </c>
      <c r="M23" s="13">
        <f t="shared" si="0"/>
        <v>79</v>
      </c>
    </row>
    <row r="24" spans="1:13" ht="12.75" customHeight="1" x14ac:dyDescent="0.25">
      <c r="A24" s="24" t="s">
        <v>82</v>
      </c>
      <c r="B24" s="25" t="s">
        <v>83</v>
      </c>
      <c r="C24" s="25" t="s">
        <v>84</v>
      </c>
      <c r="D24" s="27">
        <v>10317860</v>
      </c>
      <c r="E24" s="27">
        <v>2000000</v>
      </c>
      <c r="F24" s="24" t="s">
        <v>149</v>
      </c>
      <c r="G24" s="7">
        <v>21</v>
      </c>
      <c r="H24" s="7">
        <v>10</v>
      </c>
      <c r="I24" s="7">
        <v>15</v>
      </c>
      <c r="J24" s="7">
        <v>10</v>
      </c>
      <c r="K24" s="7">
        <v>4</v>
      </c>
      <c r="L24" s="7">
        <v>5</v>
      </c>
      <c r="M24" s="13">
        <f t="shared" si="0"/>
        <v>65</v>
      </c>
    </row>
    <row r="25" spans="1:13" ht="12.75" customHeight="1" x14ac:dyDescent="0.25">
      <c r="A25" s="24" t="s">
        <v>110</v>
      </c>
      <c r="B25" s="25" t="s">
        <v>111</v>
      </c>
      <c r="C25" s="30" t="s">
        <v>112</v>
      </c>
      <c r="D25" s="27">
        <v>5560000</v>
      </c>
      <c r="E25" s="27">
        <v>1800000</v>
      </c>
      <c r="F25" s="24" t="s">
        <v>150</v>
      </c>
      <c r="G25" s="7">
        <v>15</v>
      </c>
      <c r="H25" s="7">
        <v>6</v>
      </c>
      <c r="I25" s="7">
        <v>10</v>
      </c>
      <c r="J25" s="7">
        <v>14</v>
      </c>
      <c r="K25" s="7">
        <v>7</v>
      </c>
      <c r="L25" s="7">
        <v>5</v>
      </c>
      <c r="M25" s="13">
        <f t="shared" si="0"/>
        <v>57</v>
      </c>
    </row>
    <row r="26" spans="1:13" ht="12.75" customHeight="1" x14ac:dyDescent="0.25">
      <c r="A26" s="24" t="s">
        <v>90</v>
      </c>
      <c r="B26" s="25" t="s">
        <v>91</v>
      </c>
      <c r="C26" s="25" t="s">
        <v>92</v>
      </c>
      <c r="D26" s="27">
        <v>3875000</v>
      </c>
      <c r="E26" s="27">
        <v>2000000</v>
      </c>
      <c r="F26" s="24" t="s">
        <v>151</v>
      </c>
      <c r="G26" s="7">
        <v>23</v>
      </c>
      <c r="H26" s="7">
        <v>14</v>
      </c>
      <c r="I26" s="7">
        <v>14</v>
      </c>
      <c r="J26" s="7">
        <v>15</v>
      </c>
      <c r="K26" s="7">
        <v>8</v>
      </c>
      <c r="L26" s="7">
        <v>5</v>
      </c>
      <c r="M26" s="13">
        <f t="shared" si="0"/>
        <v>79</v>
      </c>
    </row>
    <row r="27" spans="1:13" ht="12.75" customHeight="1" x14ac:dyDescent="0.25">
      <c r="A27" s="24" t="s">
        <v>119</v>
      </c>
      <c r="B27" s="25" t="s">
        <v>106</v>
      </c>
      <c r="C27" s="25" t="s">
        <v>120</v>
      </c>
      <c r="D27" s="27">
        <v>940000</v>
      </c>
      <c r="E27" s="27">
        <v>750000</v>
      </c>
      <c r="F27" s="24" t="s">
        <v>152</v>
      </c>
      <c r="G27" s="7">
        <v>20</v>
      </c>
      <c r="H27" s="7">
        <v>10</v>
      </c>
      <c r="I27" s="7">
        <v>15</v>
      </c>
      <c r="J27" s="7">
        <v>12</v>
      </c>
      <c r="K27" s="7">
        <v>5</v>
      </c>
      <c r="L27" s="7">
        <v>5</v>
      </c>
      <c r="M27" s="13">
        <f t="shared" si="0"/>
        <v>67</v>
      </c>
    </row>
    <row r="28" spans="1:13" ht="12.75" customHeight="1" x14ac:dyDescent="0.25">
      <c r="A28" s="24" t="s">
        <v>78</v>
      </c>
      <c r="B28" s="25" t="s">
        <v>51</v>
      </c>
      <c r="C28" s="25" t="s">
        <v>79</v>
      </c>
      <c r="D28" s="27">
        <v>3025800</v>
      </c>
      <c r="E28" s="27">
        <v>1500000</v>
      </c>
      <c r="F28" s="24" t="s">
        <v>153</v>
      </c>
      <c r="G28" s="7">
        <v>20</v>
      </c>
      <c r="H28" s="7">
        <v>13</v>
      </c>
      <c r="I28" s="7">
        <v>18</v>
      </c>
      <c r="J28" s="7">
        <v>19</v>
      </c>
      <c r="K28" s="7">
        <v>9</v>
      </c>
      <c r="L28" s="7">
        <v>5</v>
      </c>
      <c r="M28" s="13">
        <f t="shared" si="0"/>
        <v>84</v>
      </c>
    </row>
    <row r="29" spans="1:13" ht="12.75" customHeight="1" x14ac:dyDescent="0.25">
      <c r="A29" s="24" t="s">
        <v>50</v>
      </c>
      <c r="B29" s="25" t="s">
        <v>51</v>
      </c>
      <c r="C29" s="25" t="s">
        <v>52</v>
      </c>
      <c r="D29" s="27">
        <v>3525000</v>
      </c>
      <c r="E29" s="27">
        <v>1800000</v>
      </c>
      <c r="F29" s="31" t="s">
        <v>154</v>
      </c>
      <c r="G29" s="7">
        <v>24</v>
      </c>
      <c r="H29" s="7">
        <v>14</v>
      </c>
      <c r="I29" s="7">
        <v>20</v>
      </c>
      <c r="J29" s="7">
        <v>20</v>
      </c>
      <c r="K29" s="7">
        <v>8</v>
      </c>
      <c r="L29" s="7">
        <v>5</v>
      </c>
      <c r="M29" s="13">
        <f t="shared" si="0"/>
        <v>91</v>
      </c>
    </row>
    <row r="30" spans="1:13" ht="12.75" customHeight="1" x14ac:dyDescent="0.25">
      <c r="A30" s="24" t="s">
        <v>132</v>
      </c>
      <c r="B30" s="25" t="s">
        <v>133</v>
      </c>
      <c r="C30" s="25" t="s">
        <v>134</v>
      </c>
      <c r="D30" s="27">
        <v>2308000</v>
      </c>
      <c r="E30" s="27">
        <v>1900000</v>
      </c>
      <c r="F30" s="31" t="s">
        <v>155</v>
      </c>
      <c r="G30" s="7">
        <v>15</v>
      </c>
      <c r="H30" s="7">
        <v>4</v>
      </c>
      <c r="I30" s="7">
        <v>10</v>
      </c>
      <c r="J30" s="7">
        <v>10</v>
      </c>
      <c r="K30" s="7">
        <v>7</v>
      </c>
      <c r="L30" s="7">
        <v>5</v>
      </c>
      <c r="M30" s="13">
        <f t="shared" si="0"/>
        <v>51</v>
      </c>
    </row>
    <row r="31" spans="1:13" ht="12.75" customHeight="1" x14ac:dyDescent="0.25">
      <c r="A31" s="24" t="s">
        <v>73</v>
      </c>
      <c r="B31" s="25" t="s">
        <v>74</v>
      </c>
      <c r="C31" s="25" t="s">
        <v>75</v>
      </c>
      <c r="D31" s="27">
        <v>1200000</v>
      </c>
      <c r="E31" s="27">
        <v>750000</v>
      </c>
      <c r="F31" s="31" t="s">
        <v>156</v>
      </c>
      <c r="G31" s="7">
        <v>27</v>
      </c>
      <c r="H31" s="7">
        <v>13</v>
      </c>
      <c r="I31" s="7">
        <v>18</v>
      </c>
      <c r="J31" s="7">
        <v>18</v>
      </c>
      <c r="K31" s="7">
        <v>5</v>
      </c>
      <c r="L31" s="7">
        <v>5</v>
      </c>
      <c r="M31" s="13">
        <f t="shared" si="0"/>
        <v>86</v>
      </c>
    </row>
    <row r="32" spans="1:13" ht="12.75" customHeight="1" x14ac:dyDescent="0.25">
      <c r="A32" s="24" t="s">
        <v>105</v>
      </c>
      <c r="B32" s="25" t="s">
        <v>106</v>
      </c>
      <c r="C32" s="25" t="s">
        <v>107</v>
      </c>
      <c r="D32" s="27">
        <v>1776150</v>
      </c>
      <c r="E32" s="27">
        <v>750000</v>
      </c>
      <c r="F32" s="31" t="s">
        <v>157</v>
      </c>
      <c r="G32" s="7">
        <v>18</v>
      </c>
      <c r="H32" s="7">
        <v>10</v>
      </c>
      <c r="I32" s="7">
        <v>15</v>
      </c>
      <c r="J32" s="7">
        <v>16</v>
      </c>
      <c r="K32" s="7">
        <v>7</v>
      </c>
      <c r="L32" s="7">
        <v>5</v>
      </c>
      <c r="M32" s="13">
        <f t="shared" si="0"/>
        <v>71</v>
      </c>
    </row>
    <row r="33" spans="1:13" ht="12.75" customHeight="1" x14ac:dyDescent="0.25">
      <c r="A33" s="24" t="s">
        <v>123</v>
      </c>
      <c r="B33" s="25" t="s">
        <v>124</v>
      </c>
      <c r="C33" s="25" t="s">
        <v>125</v>
      </c>
      <c r="D33" s="27">
        <v>1235000</v>
      </c>
      <c r="E33" s="27">
        <v>750000</v>
      </c>
      <c r="F33" s="31" t="s">
        <v>158</v>
      </c>
      <c r="G33" s="7">
        <v>14</v>
      </c>
      <c r="H33" s="7">
        <v>6</v>
      </c>
      <c r="I33" s="7">
        <v>14</v>
      </c>
      <c r="J33" s="7">
        <v>12</v>
      </c>
      <c r="K33" s="7">
        <v>5</v>
      </c>
      <c r="L33" s="7">
        <v>5</v>
      </c>
      <c r="M33" s="13">
        <f t="shared" si="0"/>
        <v>56</v>
      </c>
    </row>
    <row r="34" spans="1:13" ht="12.75" customHeight="1" x14ac:dyDescent="0.25">
      <c r="A34" s="24" t="s">
        <v>137</v>
      </c>
      <c r="B34" s="25" t="s">
        <v>138</v>
      </c>
      <c r="C34" s="25" t="s">
        <v>139</v>
      </c>
      <c r="D34" s="27">
        <v>2745000</v>
      </c>
      <c r="E34" s="27">
        <v>2000000</v>
      </c>
      <c r="F34" s="31" t="s">
        <v>159</v>
      </c>
      <c r="G34" s="7">
        <v>10</v>
      </c>
      <c r="H34" s="7">
        <v>3</v>
      </c>
      <c r="I34" s="7">
        <v>10</v>
      </c>
      <c r="J34" s="7">
        <v>10</v>
      </c>
      <c r="K34" s="7">
        <v>5</v>
      </c>
      <c r="L34" s="7">
        <v>5</v>
      </c>
      <c r="M34" s="13">
        <f t="shared" si="0"/>
        <v>43</v>
      </c>
    </row>
    <row r="35" spans="1:13" ht="12.75" customHeight="1" x14ac:dyDescent="0.25">
      <c r="A35" s="24" t="s">
        <v>86</v>
      </c>
      <c r="B35" s="25" t="s">
        <v>87</v>
      </c>
      <c r="C35" s="25" t="s">
        <v>88</v>
      </c>
      <c r="D35" s="27">
        <v>2450000</v>
      </c>
      <c r="E35" s="27">
        <v>750000</v>
      </c>
      <c r="F35" s="33">
        <v>72.33</v>
      </c>
      <c r="G35" s="7">
        <v>18</v>
      </c>
      <c r="H35" s="7">
        <v>7</v>
      </c>
      <c r="I35" s="7">
        <v>17</v>
      </c>
      <c r="J35" s="7">
        <v>17</v>
      </c>
      <c r="K35" s="7">
        <v>5</v>
      </c>
      <c r="L35" s="7">
        <v>5</v>
      </c>
      <c r="M35" s="13">
        <f t="shared" si="0"/>
        <v>69</v>
      </c>
    </row>
    <row r="36" spans="1:13" ht="12.75" customHeight="1" x14ac:dyDescent="0.25">
      <c r="A36" s="24" t="s">
        <v>58</v>
      </c>
      <c r="B36" s="25" t="s">
        <v>59</v>
      </c>
      <c r="C36" s="30" t="s">
        <v>60</v>
      </c>
      <c r="D36" s="27">
        <v>4994500</v>
      </c>
      <c r="E36" s="27">
        <v>2000000</v>
      </c>
      <c r="F36" s="24" t="s">
        <v>160</v>
      </c>
      <c r="G36" s="7">
        <v>23</v>
      </c>
      <c r="H36" s="7">
        <v>14</v>
      </c>
      <c r="I36" s="7">
        <v>18</v>
      </c>
      <c r="J36" s="7">
        <v>20</v>
      </c>
      <c r="K36" s="7">
        <v>8</v>
      </c>
      <c r="L36" s="7">
        <v>5</v>
      </c>
      <c r="M36" s="13">
        <f t="shared" si="0"/>
        <v>88</v>
      </c>
    </row>
    <row r="37" spans="1:13" ht="12.75" customHeight="1" x14ac:dyDescent="0.25">
      <c r="A37" s="24" t="s">
        <v>95</v>
      </c>
      <c r="B37" s="25" t="s">
        <v>96</v>
      </c>
      <c r="C37" s="30" t="s">
        <v>97</v>
      </c>
      <c r="D37" s="27">
        <v>3059000</v>
      </c>
      <c r="E37" s="27">
        <v>750000</v>
      </c>
      <c r="F37" s="24" t="s">
        <v>161</v>
      </c>
      <c r="G37" s="7">
        <v>22</v>
      </c>
      <c r="H37" s="7">
        <v>8</v>
      </c>
      <c r="I37" s="7">
        <v>17</v>
      </c>
      <c r="J37" s="7">
        <v>16</v>
      </c>
      <c r="K37" s="7">
        <v>8</v>
      </c>
      <c r="L37" s="7">
        <v>5</v>
      </c>
      <c r="M37" s="13">
        <f t="shared" si="0"/>
        <v>76</v>
      </c>
    </row>
    <row r="38" spans="1:13" ht="12.5" x14ac:dyDescent="0.35">
      <c r="A38" s="4"/>
      <c r="B38" s="4"/>
      <c r="C38" s="4"/>
      <c r="D38" s="5">
        <f>SUM(D19:D37)</f>
        <v>59256210</v>
      </c>
      <c r="E38" s="5">
        <f>SUM(E19:E37)</f>
        <v>25100000</v>
      </c>
      <c r="F38" s="6"/>
      <c r="G38" s="4"/>
      <c r="H38" s="4"/>
      <c r="I38" s="4"/>
      <c r="J38" s="4"/>
      <c r="K38" s="4"/>
      <c r="L38" s="4"/>
      <c r="M38" s="4"/>
    </row>
    <row r="39" spans="1:13" ht="12.5" x14ac:dyDescent="0.35">
      <c r="A39" s="4"/>
      <c r="B39" s="4"/>
      <c r="C39" s="4"/>
      <c r="D39" s="4"/>
      <c r="E39" s="6"/>
      <c r="F39" s="6"/>
      <c r="G39" s="4"/>
      <c r="H39" s="4"/>
      <c r="I39" s="4"/>
      <c r="J39" s="4"/>
      <c r="K39" s="4"/>
      <c r="L39" s="4"/>
      <c r="M39" s="4"/>
    </row>
  </sheetData>
  <mergeCells count="19">
    <mergeCell ref="A15:A18"/>
    <mergeCell ref="B15:B18"/>
    <mergeCell ref="C15:C18"/>
    <mergeCell ref="D15:D18"/>
    <mergeCell ref="D10:M10"/>
    <mergeCell ref="E15:E18"/>
    <mergeCell ref="M15:M17"/>
    <mergeCell ref="G16:H16"/>
    <mergeCell ref="I16:L16"/>
    <mergeCell ref="D11:M11"/>
    <mergeCell ref="D12:M12"/>
    <mergeCell ref="D13:M13"/>
    <mergeCell ref="F15:F17"/>
    <mergeCell ref="G15:L15"/>
    <mergeCell ref="D3:M3"/>
    <mergeCell ref="D4:M4"/>
    <mergeCell ref="D5:M5"/>
    <mergeCell ref="D6:M6"/>
    <mergeCell ref="A7:C7"/>
  </mergeCells>
  <dataValidations count="6">
    <dataValidation type="decimal" operator="lessThanOrEqual" allowBlank="1" showInputMessage="1" showErrorMessage="1" sqref="F19:F37" xr:uid="{F1819558-F174-BC47-9B96-4E5BD2987F3A}">
      <formula1>100</formula1>
    </dataValidation>
    <dataValidation type="decimal" operator="lessThanOrEqual" allowBlank="1" showInputMessage="1" showErrorMessage="1" error="max. 15" sqref="H1:H16 H38:H1048576" xr:uid="{3FD4B6C3-4867-E44E-AA1D-0BA744E175DB}">
      <formula1>20</formula1>
    </dataValidation>
    <dataValidation type="decimal" operator="lessThanOrEqual" allowBlank="1" showInputMessage="1" showErrorMessage="1" error="max. 40" sqref="G1:G16 G19:G1048576 H19:I37 J19:L37" xr:uid="{4EF9CD9E-A543-2F42-9B5D-783FDE1E2C73}">
      <formula1>30</formula1>
    </dataValidation>
    <dataValidation type="decimal" operator="lessThanOrEqual" allowBlank="1" showInputMessage="1" showErrorMessage="1" error="max. 10" sqref="K1:L16 K38:L1048576" xr:uid="{514852A9-1F49-844A-852A-4F2E40C7BA41}">
      <formula1>10</formula1>
    </dataValidation>
    <dataValidation type="decimal" operator="lessThanOrEqual" allowBlank="1" showInputMessage="1" showErrorMessage="1" error="max. 15" sqref="I1:I16 I38:I1048576" xr:uid="{49316BAE-2596-0642-9126-EF9F1308E827}">
      <formula1>10</formula1>
    </dataValidation>
    <dataValidation type="decimal" operator="lessThanOrEqual" allowBlank="1" showInputMessage="1" showErrorMessage="1" error="max. 5" sqref="J1:J16 J38:J1048576" xr:uid="{7DB56216-2AEE-3B4F-9D63-3B5CC4B06CC9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F8A4-0FDD-D14D-B897-88E2DCB7E61B}">
  <sheetPr>
    <pageSetUpPr fitToPage="1"/>
  </sheetPr>
  <dimension ref="A1:M39"/>
  <sheetViews>
    <sheetView topLeftCell="A13" zoomScale="90" zoomScaleNormal="90" workbookViewId="0">
      <selection activeCell="L17" sqref="L17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16" t="s">
        <v>1</v>
      </c>
      <c r="D2" s="3" t="s">
        <v>2</v>
      </c>
    </row>
    <row r="3" spans="1:13" ht="15" customHeight="1" x14ac:dyDescent="0.25">
      <c r="A3" s="16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16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5">
      <c r="A6" s="16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 x14ac:dyDescent="0.25">
      <c r="A7" s="54" t="s">
        <v>143</v>
      </c>
      <c r="B7" s="54"/>
      <c r="C7" s="54"/>
      <c r="D7" s="20" t="s">
        <v>12</v>
      </c>
      <c r="E7" s="19"/>
      <c r="F7" s="19"/>
      <c r="G7" s="19"/>
      <c r="H7" s="19"/>
      <c r="I7" s="19"/>
      <c r="J7" s="19"/>
      <c r="K7" s="19"/>
      <c r="L7" s="19"/>
      <c r="M7" s="19"/>
    </row>
    <row r="8" spans="1:13" ht="15" customHeight="1" x14ac:dyDescent="0.35">
      <c r="A8" s="3" t="s">
        <v>13</v>
      </c>
      <c r="B8" s="18"/>
      <c r="C8" s="18"/>
    </row>
    <row r="9" spans="1:13" ht="15" customHeight="1" x14ac:dyDescent="0.35">
      <c r="D9" s="3" t="s">
        <v>14</v>
      </c>
      <c r="E9" s="14"/>
      <c r="F9" s="14"/>
      <c r="G9" s="14"/>
      <c r="H9" s="14"/>
      <c r="I9" s="14"/>
      <c r="J9" s="14"/>
      <c r="K9" s="14"/>
      <c r="L9" s="14"/>
      <c r="M9" s="14"/>
    </row>
    <row r="10" spans="1:13" ht="59.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27.75" customHeight="1" x14ac:dyDescent="0.35">
      <c r="D11" s="59" t="s">
        <v>16</v>
      </c>
      <c r="E11" s="59"/>
      <c r="F11" s="59"/>
      <c r="G11" s="59"/>
      <c r="H11" s="59"/>
      <c r="I11" s="59"/>
      <c r="J11" s="59"/>
      <c r="K11" s="59"/>
      <c r="L11" s="59"/>
      <c r="M11" s="59"/>
    </row>
    <row r="12" spans="1:13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  <c r="M12" s="59"/>
    </row>
    <row r="13" spans="1:13" ht="32.15" customHeight="1" x14ac:dyDescent="0.35">
      <c r="D13" s="59" t="s">
        <v>18</v>
      </c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15" customHeight="1" x14ac:dyDescent="0.35">
      <c r="A14" s="3"/>
      <c r="H14" s="3"/>
      <c r="I14" s="3"/>
      <c r="J14" s="3"/>
    </row>
    <row r="15" spans="1:13" ht="15" customHeight="1" x14ac:dyDescent="0.35">
      <c r="A15" s="55" t="s">
        <v>19</v>
      </c>
      <c r="B15" s="57" t="s">
        <v>20</v>
      </c>
      <c r="C15" s="57" t="s">
        <v>21</v>
      </c>
      <c r="D15" s="57" t="s">
        <v>22</v>
      </c>
      <c r="E15" s="52" t="s">
        <v>23</v>
      </c>
      <c r="F15" s="79" t="s">
        <v>24</v>
      </c>
      <c r="G15" s="72" t="s">
        <v>25</v>
      </c>
      <c r="H15" s="73"/>
      <c r="I15" s="73"/>
      <c r="J15" s="73"/>
      <c r="K15" s="73"/>
      <c r="L15" s="73"/>
      <c r="M15" s="57" t="s">
        <v>26</v>
      </c>
    </row>
    <row r="16" spans="1:13" ht="14.5" customHeight="1" x14ac:dyDescent="0.35">
      <c r="A16" s="56"/>
      <c r="B16" s="58"/>
      <c r="C16" s="58"/>
      <c r="D16" s="58"/>
      <c r="E16" s="53"/>
      <c r="F16" s="80"/>
      <c r="G16" s="63" t="s">
        <v>37</v>
      </c>
      <c r="H16" s="64"/>
      <c r="I16" s="65" t="s">
        <v>38</v>
      </c>
      <c r="J16" s="66"/>
      <c r="K16" s="66"/>
      <c r="L16" s="66"/>
      <c r="M16" s="58"/>
    </row>
    <row r="17" spans="1:13" ht="78" customHeight="1" x14ac:dyDescent="0.35">
      <c r="A17" s="56"/>
      <c r="B17" s="58"/>
      <c r="C17" s="58"/>
      <c r="D17" s="58"/>
      <c r="E17" s="53"/>
      <c r="F17" s="81"/>
      <c r="G17" s="9" t="s">
        <v>39</v>
      </c>
      <c r="H17" s="9" t="s">
        <v>40</v>
      </c>
      <c r="I17" s="9" t="s">
        <v>41</v>
      </c>
      <c r="J17" s="15" t="s">
        <v>42</v>
      </c>
      <c r="K17" s="9" t="s">
        <v>43</v>
      </c>
      <c r="L17" s="12" t="s">
        <v>44</v>
      </c>
      <c r="M17" s="60"/>
    </row>
    <row r="18" spans="1:13" ht="31" customHeight="1" x14ac:dyDescent="0.35">
      <c r="A18" s="76"/>
      <c r="B18" s="77"/>
      <c r="C18" s="77"/>
      <c r="D18" s="77"/>
      <c r="E18" s="78"/>
      <c r="F18" s="11"/>
      <c r="G18" s="8" t="s">
        <v>45</v>
      </c>
      <c r="H18" s="8" t="s">
        <v>46</v>
      </c>
      <c r="I18" s="8" t="s">
        <v>47</v>
      </c>
      <c r="J18" s="8" t="s">
        <v>47</v>
      </c>
      <c r="K18" s="8" t="s">
        <v>48</v>
      </c>
      <c r="L18" s="8" t="s">
        <v>49</v>
      </c>
      <c r="M18" s="8"/>
    </row>
    <row r="19" spans="1:13" ht="12.75" customHeight="1" x14ac:dyDescent="0.25">
      <c r="A19" s="24" t="s">
        <v>127</v>
      </c>
      <c r="B19" s="25" t="s">
        <v>128</v>
      </c>
      <c r="C19" s="26" t="s">
        <v>129</v>
      </c>
      <c r="D19" s="27">
        <v>840000</v>
      </c>
      <c r="E19" s="27">
        <v>750000</v>
      </c>
      <c r="F19" s="24" t="s">
        <v>144</v>
      </c>
      <c r="G19" s="7">
        <v>10</v>
      </c>
      <c r="H19" s="7">
        <v>8</v>
      </c>
      <c r="I19" s="7">
        <v>10</v>
      </c>
      <c r="J19" s="7">
        <v>10</v>
      </c>
      <c r="K19" s="7">
        <v>7</v>
      </c>
      <c r="L19" s="7">
        <v>4</v>
      </c>
      <c r="M19" s="13">
        <f>SUM(G19:L19)</f>
        <v>49</v>
      </c>
    </row>
    <row r="20" spans="1:13" ht="12.75" customHeight="1" x14ac:dyDescent="0.25">
      <c r="A20" s="24" t="s">
        <v>100</v>
      </c>
      <c r="B20" s="29" t="s">
        <v>101</v>
      </c>
      <c r="C20" s="26" t="s">
        <v>102</v>
      </c>
      <c r="D20" s="27">
        <v>2400000</v>
      </c>
      <c r="E20" s="27">
        <v>1550000</v>
      </c>
      <c r="F20" s="24" t="s">
        <v>145</v>
      </c>
      <c r="G20" s="7">
        <v>24</v>
      </c>
      <c r="H20" s="7">
        <v>11</v>
      </c>
      <c r="I20" s="7">
        <v>15</v>
      </c>
      <c r="J20" s="7">
        <v>10</v>
      </c>
      <c r="K20" s="7">
        <v>5</v>
      </c>
      <c r="L20" s="7">
        <v>4</v>
      </c>
      <c r="M20" s="13">
        <f t="shared" ref="M20:M37" si="0">SUM(G20:L20)</f>
        <v>69</v>
      </c>
    </row>
    <row r="21" spans="1:13" ht="12.75" customHeight="1" x14ac:dyDescent="0.25">
      <c r="A21" s="24" t="s">
        <v>114</v>
      </c>
      <c r="B21" s="25" t="s">
        <v>115</v>
      </c>
      <c r="C21" s="26" t="s">
        <v>116</v>
      </c>
      <c r="D21" s="27">
        <v>6694000</v>
      </c>
      <c r="E21" s="27">
        <v>1800000</v>
      </c>
      <c r="F21" s="24" t="s">
        <v>146</v>
      </c>
      <c r="G21" s="7">
        <v>26</v>
      </c>
      <c r="H21" s="7">
        <v>13</v>
      </c>
      <c r="I21" s="7">
        <v>12</v>
      </c>
      <c r="J21" s="7">
        <v>12</v>
      </c>
      <c r="K21" s="7">
        <v>4</v>
      </c>
      <c r="L21" s="7">
        <v>3</v>
      </c>
      <c r="M21" s="13">
        <f t="shared" si="0"/>
        <v>70</v>
      </c>
    </row>
    <row r="22" spans="1:13" ht="12.75" customHeight="1" x14ac:dyDescent="0.25">
      <c r="A22" s="24" t="s">
        <v>63</v>
      </c>
      <c r="B22" s="25" t="s">
        <v>64</v>
      </c>
      <c r="C22" s="30" t="s">
        <v>65</v>
      </c>
      <c r="D22" s="27">
        <v>880000</v>
      </c>
      <c r="E22" s="27">
        <v>750000</v>
      </c>
      <c r="F22" s="24" t="s">
        <v>147</v>
      </c>
      <c r="G22" s="7">
        <v>27</v>
      </c>
      <c r="H22" s="7">
        <v>12</v>
      </c>
      <c r="I22" s="7">
        <v>18</v>
      </c>
      <c r="J22" s="7">
        <v>15</v>
      </c>
      <c r="K22" s="7">
        <v>8</v>
      </c>
      <c r="L22" s="7">
        <v>5</v>
      </c>
      <c r="M22" s="13">
        <f t="shared" si="0"/>
        <v>85</v>
      </c>
    </row>
    <row r="23" spans="1:13" ht="12.75" customHeight="1" x14ac:dyDescent="0.25">
      <c r="A23" s="24" t="s">
        <v>68</v>
      </c>
      <c r="B23" s="25" t="s">
        <v>69</v>
      </c>
      <c r="C23" s="30" t="s">
        <v>70</v>
      </c>
      <c r="D23" s="27">
        <v>1430900</v>
      </c>
      <c r="E23" s="27">
        <v>750000</v>
      </c>
      <c r="F23" s="24" t="s">
        <v>148</v>
      </c>
      <c r="G23" s="7">
        <v>20</v>
      </c>
      <c r="H23" s="7">
        <v>15</v>
      </c>
      <c r="I23" s="7">
        <v>20</v>
      </c>
      <c r="J23" s="7">
        <v>20</v>
      </c>
      <c r="K23" s="7">
        <v>10</v>
      </c>
      <c r="L23" s="7">
        <v>5</v>
      </c>
      <c r="M23" s="13">
        <f t="shared" si="0"/>
        <v>90</v>
      </c>
    </row>
    <row r="24" spans="1:13" ht="12.75" customHeight="1" x14ac:dyDescent="0.25">
      <c r="A24" s="24" t="s">
        <v>82</v>
      </c>
      <c r="B24" s="25" t="s">
        <v>83</v>
      </c>
      <c r="C24" s="25" t="s">
        <v>84</v>
      </c>
      <c r="D24" s="27">
        <v>10317860</v>
      </c>
      <c r="E24" s="27">
        <v>2000000</v>
      </c>
      <c r="F24" s="24" t="s">
        <v>149</v>
      </c>
      <c r="G24" s="7">
        <v>28</v>
      </c>
      <c r="H24" s="7">
        <v>12</v>
      </c>
      <c r="I24" s="7">
        <v>15</v>
      </c>
      <c r="J24" s="7">
        <v>18</v>
      </c>
      <c r="K24" s="7">
        <v>6</v>
      </c>
      <c r="L24" s="7">
        <v>5</v>
      </c>
      <c r="M24" s="13">
        <f t="shared" si="0"/>
        <v>84</v>
      </c>
    </row>
    <row r="25" spans="1:13" ht="12.75" customHeight="1" x14ac:dyDescent="0.25">
      <c r="A25" s="24" t="s">
        <v>110</v>
      </c>
      <c r="B25" s="25" t="s">
        <v>111</v>
      </c>
      <c r="C25" s="30" t="s">
        <v>112</v>
      </c>
      <c r="D25" s="27">
        <v>5560000</v>
      </c>
      <c r="E25" s="27">
        <v>1800000</v>
      </c>
      <c r="F25" s="24" t="s">
        <v>150</v>
      </c>
      <c r="G25" s="7">
        <v>20</v>
      </c>
      <c r="H25" s="7">
        <v>13</v>
      </c>
      <c r="I25" s="7">
        <v>13</v>
      </c>
      <c r="J25" s="7">
        <v>14</v>
      </c>
      <c r="K25" s="7">
        <v>6</v>
      </c>
      <c r="L25" s="7">
        <v>4</v>
      </c>
      <c r="M25" s="13">
        <f t="shared" si="0"/>
        <v>70</v>
      </c>
    </row>
    <row r="26" spans="1:13" ht="12.75" customHeight="1" x14ac:dyDescent="0.25">
      <c r="A26" s="24" t="s">
        <v>90</v>
      </c>
      <c r="B26" s="25" t="s">
        <v>91</v>
      </c>
      <c r="C26" s="25" t="s">
        <v>92</v>
      </c>
      <c r="D26" s="27">
        <v>3875000</v>
      </c>
      <c r="E26" s="27">
        <v>2000000</v>
      </c>
      <c r="F26" s="24" t="s">
        <v>151</v>
      </c>
      <c r="G26" s="7">
        <v>24</v>
      </c>
      <c r="H26" s="7">
        <v>13</v>
      </c>
      <c r="I26" s="7">
        <v>9</v>
      </c>
      <c r="J26" s="7">
        <v>9</v>
      </c>
      <c r="K26" s="7">
        <v>8</v>
      </c>
      <c r="L26" s="7">
        <v>4</v>
      </c>
      <c r="M26" s="13">
        <f t="shared" si="0"/>
        <v>67</v>
      </c>
    </row>
    <row r="27" spans="1:13" ht="12.75" customHeight="1" x14ac:dyDescent="0.25">
      <c r="A27" s="24" t="s">
        <v>119</v>
      </c>
      <c r="B27" s="25" t="s">
        <v>106</v>
      </c>
      <c r="C27" s="25" t="s">
        <v>120</v>
      </c>
      <c r="D27" s="27">
        <v>940000</v>
      </c>
      <c r="E27" s="27">
        <v>750000</v>
      </c>
      <c r="F27" s="24" t="s">
        <v>152</v>
      </c>
      <c r="G27" s="7">
        <v>20</v>
      </c>
      <c r="H27" s="7">
        <v>14</v>
      </c>
      <c r="I27" s="7">
        <v>9</v>
      </c>
      <c r="J27" s="7">
        <v>10</v>
      </c>
      <c r="K27" s="7">
        <v>6</v>
      </c>
      <c r="L27" s="7">
        <v>4</v>
      </c>
      <c r="M27" s="13">
        <f t="shared" si="0"/>
        <v>63</v>
      </c>
    </row>
    <row r="28" spans="1:13" ht="12.75" customHeight="1" x14ac:dyDescent="0.25">
      <c r="A28" s="24" t="s">
        <v>78</v>
      </c>
      <c r="B28" s="25" t="s">
        <v>51</v>
      </c>
      <c r="C28" s="25" t="s">
        <v>79</v>
      </c>
      <c r="D28" s="27">
        <v>3025800</v>
      </c>
      <c r="E28" s="27">
        <v>1500000</v>
      </c>
      <c r="F28" s="24" t="s">
        <v>153</v>
      </c>
      <c r="G28" s="7">
        <v>24</v>
      </c>
      <c r="H28" s="7">
        <v>14</v>
      </c>
      <c r="I28" s="7">
        <v>18</v>
      </c>
      <c r="J28" s="7">
        <v>17</v>
      </c>
      <c r="K28" s="7">
        <v>8</v>
      </c>
      <c r="L28" s="7">
        <v>5</v>
      </c>
      <c r="M28" s="13">
        <f t="shared" si="0"/>
        <v>86</v>
      </c>
    </row>
    <row r="29" spans="1:13" ht="12.75" customHeight="1" x14ac:dyDescent="0.25">
      <c r="A29" s="24" t="s">
        <v>50</v>
      </c>
      <c r="B29" s="25" t="s">
        <v>51</v>
      </c>
      <c r="C29" s="25" t="s">
        <v>52</v>
      </c>
      <c r="D29" s="27">
        <v>3525000</v>
      </c>
      <c r="E29" s="27">
        <v>1800000</v>
      </c>
      <c r="F29" s="31" t="s">
        <v>154</v>
      </c>
      <c r="G29" s="7">
        <v>30</v>
      </c>
      <c r="H29" s="7">
        <v>15</v>
      </c>
      <c r="I29" s="7">
        <v>18</v>
      </c>
      <c r="J29" s="7">
        <v>19</v>
      </c>
      <c r="K29" s="7">
        <v>9</v>
      </c>
      <c r="L29" s="7">
        <v>4</v>
      </c>
      <c r="M29" s="13">
        <f t="shared" si="0"/>
        <v>95</v>
      </c>
    </row>
    <row r="30" spans="1:13" ht="12.75" customHeight="1" x14ac:dyDescent="0.25">
      <c r="A30" s="24" t="s">
        <v>132</v>
      </c>
      <c r="B30" s="25" t="s">
        <v>133</v>
      </c>
      <c r="C30" s="25" t="s">
        <v>134</v>
      </c>
      <c r="D30" s="27">
        <v>2308000</v>
      </c>
      <c r="E30" s="27">
        <v>1900000</v>
      </c>
      <c r="F30" s="31" t="s">
        <v>155</v>
      </c>
      <c r="G30" s="7">
        <v>12</v>
      </c>
      <c r="H30" s="7">
        <v>10</v>
      </c>
      <c r="I30" s="7">
        <v>11</v>
      </c>
      <c r="J30" s="7">
        <v>9</v>
      </c>
      <c r="K30" s="7">
        <v>5</v>
      </c>
      <c r="L30" s="7">
        <v>4</v>
      </c>
      <c r="M30" s="13">
        <f t="shared" si="0"/>
        <v>51</v>
      </c>
    </row>
    <row r="31" spans="1:13" ht="12.75" customHeight="1" x14ac:dyDescent="0.25">
      <c r="A31" s="24" t="s">
        <v>73</v>
      </c>
      <c r="B31" s="25" t="s">
        <v>74</v>
      </c>
      <c r="C31" s="25" t="s">
        <v>75</v>
      </c>
      <c r="D31" s="27">
        <v>1200000</v>
      </c>
      <c r="E31" s="27">
        <v>750000</v>
      </c>
      <c r="F31" s="31" t="s">
        <v>156</v>
      </c>
      <c r="G31" s="7">
        <v>22</v>
      </c>
      <c r="H31" s="7">
        <v>14</v>
      </c>
      <c r="I31" s="7">
        <v>18</v>
      </c>
      <c r="J31" s="7">
        <v>17</v>
      </c>
      <c r="K31" s="7">
        <v>8</v>
      </c>
      <c r="L31" s="7">
        <v>4</v>
      </c>
      <c r="M31" s="13">
        <f t="shared" si="0"/>
        <v>83</v>
      </c>
    </row>
    <row r="32" spans="1:13" ht="12.75" customHeight="1" x14ac:dyDescent="0.25">
      <c r="A32" s="24" t="s">
        <v>105</v>
      </c>
      <c r="B32" s="25" t="s">
        <v>106</v>
      </c>
      <c r="C32" s="25" t="s">
        <v>107</v>
      </c>
      <c r="D32" s="27">
        <v>1776150</v>
      </c>
      <c r="E32" s="27">
        <v>750000</v>
      </c>
      <c r="F32" s="31" t="s">
        <v>157</v>
      </c>
      <c r="G32" s="7">
        <v>18</v>
      </c>
      <c r="H32" s="7">
        <v>9</v>
      </c>
      <c r="I32" s="7">
        <v>12</v>
      </c>
      <c r="J32" s="7">
        <v>11</v>
      </c>
      <c r="K32" s="7">
        <v>5</v>
      </c>
      <c r="L32" s="7">
        <v>4</v>
      </c>
      <c r="M32" s="13">
        <f t="shared" si="0"/>
        <v>59</v>
      </c>
    </row>
    <row r="33" spans="1:13" ht="12.75" customHeight="1" x14ac:dyDescent="0.25">
      <c r="A33" s="24" t="s">
        <v>123</v>
      </c>
      <c r="B33" s="25" t="s">
        <v>124</v>
      </c>
      <c r="C33" s="25" t="s">
        <v>125</v>
      </c>
      <c r="D33" s="27">
        <v>1235000</v>
      </c>
      <c r="E33" s="27">
        <v>750000</v>
      </c>
      <c r="F33" s="31" t="s">
        <v>158</v>
      </c>
      <c r="G33" s="7">
        <v>25</v>
      </c>
      <c r="H33" s="7">
        <v>8</v>
      </c>
      <c r="I33" s="7">
        <v>10</v>
      </c>
      <c r="J33" s="7">
        <v>14</v>
      </c>
      <c r="K33" s="7">
        <v>5</v>
      </c>
      <c r="L33" s="7">
        <v>5</v>
      </c>
      <c r="M33" s="13">
        <f t="shared" si="0"/>
        <v>67</v>
      </c>
    </row>
    <row r="34" spans="1:13" ht="12.75" customHeight="1" x14ac:dyDescent="0.25">
      <c r="A34" s="24" t="s">
        <v>137</v>
      </c>
      <c r="B34" s="25" t="s">
        <v>138</v>
      </c>
      <c r="C34" s="25" t="s">
        <v>139</v>
      </c>
      <c r="D34" s="27">
        <v>2745000</v>
      </c>
      <c r="E34" s="27">
        <v>2000000</v>
      </c>
      <c r="F34" s="31" t="s">
        <v>159</v>
      </c>
      <c r="G34" s="7">
        <v>18</v>
      </c>
      <c r="H34" s="7">
        <v>6</v>
      </c>
      <c r="I34" s="7">
        <v>10</v>
      </c>
      <c r="J34" s="7">
        <v>10</v>
      </c>
      <c r="K34" s="7">
        <v>3</v>
      </c>
      <c r="L34" s="7">
        <v>3</v>
      </c>
      <c r="M34" s="13">
        <f t="shared" si="0"/>
        <v>50</v>
      </c>
    </row>
    <row r="35" spans="1:13" ht="12.75" customHeight="1" x14ac:dyDescent="0.25">
      <c r="A35" s="24" t="s">
        <v>86</v>
      </c>
      <c r="B35" s="25" t="s">
        <v>87</v>
      </c>
      <c r="C35" s="25" t="s">
        <v>88</v>
      </c>
      <c r="D35" s="27">
        <v>2450000</v>
      </c>
      <c r="E35" s="27">
        <v>750000</v>
      </c>
      <c r="F35" s="33">
        <v>72.33</v>
      </c>
      <c r="G35" s="7">
        <v>24</v>
      </c>
      <c r="H35" s="7">
        <v>8</v>
      </c>
      <c r="I35" s="7">
        <v>10</v>
      </c>
      <c r="J35" s="7">
        <v>12</v>
      </c>
      <c r="K35" s="7">
        <v>8</v>
      </c>
      <c r="L35" s="7">
        <v>4</v>
      </c>
      <c r="M35" s="13">
        <f t="shared" si="0"/>
        <v>66</v>
      </c>
    </row>
    <row r="36" spans="1:13" ht="12.75" customHeight="1" x14ac:dyDescent="0.25">
      <c r="A36" s="24" t="s">
        <v>58</v>
      </c>
      <c r="B36" s="25" t="s">
        <v>59</v>
      </c>
      <c r="C36" s="30" t="s">
        <v>60</v>
      </c>
      <c r="D36" s="27">
        <v>4994500</v>
      </c>
      <c r="E36" s="27">
        <v>2000000</v>
      </c>
      <c r="F36" s="24" t="s">
        <v>160</v>
      </c>
      <c r="G36" s="7">
        <v>29</v>
      </c>
      <c r="H36" s="7">
        <v>15</v>
      </c>
      <c r="I36" s="7">
        <v>18</v>
      </c>
      <c r="J36" s="7">
        <v>18</v>
      </c>
      <c r="K36" s="7">
        <v>9</v>
      </c>
      <c r="L36" s="7">
        <v>4</v>
      </c>
      <c r="M36" s="13">
        <f t="shared" si="0"/>
        <v>93</v>
      </c>
    </row>
    <row r="37" spans="1:13" ht="12.75" customHeight="1" x14ac:dyDescent="0.25">
      <c r="A37" s="24" t="s">
        <v>95</v>
      </c>
      <c r="B37" s="25" t="s">
        <v>96</v>
      </c>
      <c r="C37" s="30" t="s">
        <v>97</v>
      </c>
      <c r="D37" s="27">
        <v>3059000</v>
      </c>
      <c r="E37" s="27">
        <v>750000</v>
      </c>
      <c r="F37" s="24" t="s">
        <v>161</v>
      </c>
      <c r="G37" s="7">
        <v>19</v>
      </c>
      <c r="H37" s="7">
        <v>12</v>
      </c>
      <c r="I37" s="7">
        <v>14</v>
      </c>
      <c r="J37" s="7">
        <v>13</v>
      </c>
      <c r="K37" s="7">
        <v>6</v>
      </c>
      <c r="L37" s="7">
        <v>4</v>
      </c>
      <c r="M37" s="13">
        <f t="shared" si="0"/>
        <v>68</v>
      </c>
    </row>
    <row r="38" spans="1:13" ht="12.5" x14ac:dyDescent="0.35">
      <c r="A38" s="4"/>
      <c r="B38" s="4"/>
      <c r="C38" s="4"/>
      <c r="D38" s="5">
        <f>SUM(D19:D37)</f>
        <v>59256210</v>
      </c>
      <c r="E38" s="5">
        <f>SUM(E19:E37)</f>
        <v>25100000</v>
      </c>
      <c r="F38" s="6"/>
      <c r="G38" s="4"/>
      <c r="H38" s="4"/>
      <c r="I38" s="4"/>
      <c r="J38" s="4"/>
      <c r="K38" s="4"/>
      <c r="L38" s="4"/>
      <c r="M38" s="4"/>
    </row>
    <row r="39" spans="1:13" ht="12.5" x14ac:dyDescent="0.35">
      <c r="A39" s="4"/>
      <c r="B39" s="4"/>
      <c r="C39" s="4"/>
      <c r="D39" s="4"/>
      <c r="E39" s="6"/>
      <c r="F39" s="6"/>
      <c r="G39" s="4"/>
      <c r="H39" s="4"/>
      <c r="I39" s="4"/>
      <c r="J39" s="4"/>
      <c r="K39" s="4"/>
      <c r="L39" s="4"/>
      <c r="M39" s="4"/>
    </row>
  </sheetData>
  <mergeCells count="19">
    <mergeCell ref="A15:A18"/>
    <mergeCell ref="B15:B18"/>
    <mergeCell ref="C15:C18"/>
    <mergeCell ref="D15:D18"/>
    <mergeCell ref="D10:M10"/>
    <mergeCell ref="E15:E18"/>
    <mergeCell ref="M15:M17"/>
    <mergeCell ref="G16:H16"/>
    <mergeCell ref="I16:L16"/>
    <mergeCell ref="D11:M11"/>
    <mergeCell ref="D12:M12"/>
    <mergeCell ref="D13:M13"/>
    <mergeCell ref="F15:F17"/>
    <mergeCell ref="G15:L15"/>
    <mergeCell ref="D3:M3"/>
    <mergeCell ref="D4:M4"/>
    <mergeCell ref="D5:M5"/>
    <mergeCell ref="D6:M6"/>
    <mergeCell ref="A7:C7"/>
  </mergeCells>
  <dataValidations count="6">
    <dataValidation type="decimal" operator="lessThanOrEqual" allowBlank="1" showInputMessage="1" showErrorMessage="1" error="max. 15" sqref="I1:I16 I38:I1048576" xr:uid="{8C8134F7-3FDE-BD43-ACC4-18E9E2FB1821}">
      <formula1>10</formula1>
    </dataValidation>
    <dataValidation type="decimal" operator="lessThanOrEqual" allowBlank="1" showInputMessage="1" showErrorMessage="1" error="max. 10" sqref="K1:L16 K38:L1048576" xr:uid="{5D44F431-4AEE-7F4D-872E-52E5F13C3E04}">
      <formula1>10</formula1>
    </dataValidation>
    <dataValidation type="decimal" operator="lessThanOrEqual" allowBlank="1" showInputMessage="1" showErrorMessage="1" error="max. 40" sqref="G1:G16 G19:G1048576 H19:I37 J19:L37" xr:uid="{D2C65BA9-A15C-644A-911C-D53D480FF114}">
      <formula1>30</formula1>
    </dataValidation>
    <dataValidation type="decimal" operator="lessThanOrEqual" allowBlank="1" showInputMessage="1" showErrorMessage="1" error="max. 15" sqref="H1:H16 H38:H1048576" xr:uid="{C1F50BF0-CA2E-FC4B-9670-00496ABD57B0}">
      <formula1>20</formula1>
    </dataValidation>
    <dataValidation type="decimal" operator="lessThanOrEqual" allowBlank="1" showInputMessage="1" showErrorMessage="1" sqref="F19:F37" xr:uid="{A007F1AC-BC85-114C-8161-1E38D72C6458}">
      <formula1>100</formula1>
    </dataValidation>
    <dataValidation type="decimal" operator="lessThanOrEqual" allowBlank="1" showInputMessage="1" showErrorMessage="1" error="max. 5" sqref="J1:J16 J38:J1048576" xr:uid="{0C3FA13D-9FD6-5B4B-BA62-128E6E03B51F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80634B-F63E-4A04-B8B2-5FD5AFFFC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3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Vývoj animovaného filmu</vt:lpstr>
      <vt:lpstr>TL</vt:lpstr>
      <vt:lpstr>MR</vt:lpstr>
      <vt:lpstr>DŠ</vt:lpstr>
      <vt:lpstr>ZZ</vt:lpstr>
      <vt:lpstr>DŠ!Oblast_tisku</vt:lpstr>
      <vt:lpstr>MR!Oblast_tisku</vt:lpstr>
      <vt:lpstr>TL!Oblast_tisku</vt:lpstr>
      <vt:lpstr>'Vývoj animovaného filmu'!Oblast_tisku</vt:lpstr>
      <vt:lpstr>ZZ!Oblast_tisku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2026-02-06T13:21:12Z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