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9. jednání\"/>
    </mc:Choice>
  </mc:AlternateContent>
  <xr:revisionPtr revIDLastSave="0" documentId="10_ncr:8100000_{60F40D39-2CDE-4963-A1C0-EE58157C6CB8}" xr6:coauthVersionLast="34" xr6:coauthVersionMax="34" xr10:uidLastSave="{00000000-0000-0000-0000-000000000000}"/>
  <bookViews>
    <workbookView xWindow="0" yWindow="0" windowWidth="23040" windowHeight="10440" xr2:uid="{00000000-000D-0000-FFFF-FFFF00000000}"/>
  </bookViews>
  <sheets>
    <sheet name="Animovaný film 2018-2-3-8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ZK" sheetId="9" r:id="rId8"/>
  </sheets>
  <definedNames>
    <definedName name="_xlnm.Print_Area" localSheetId="0">'Animovaný film 2018-2-3-8'!$A$1:$AD$33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9" l="1"/>
  <c r="D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E26" i="8"/>
  <c r="D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26" i="7"/>
  <c r="D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26" i="6"/>
  <c r="D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26" i="5"/>
  <c r="D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26" i="4"/>
  <c r="D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AD15" i="2"/>
  <c r="AD16" i="2"/>
  <c r="AD17" i="2"/>
  <c r="AD18" i="2"/>
  <c r="AD19" i="2"/>
  <c r="AD20" i="2"/>
  <c r="AD21" i="2"/>
  <c r="AD22" i="2"/>
  <c r="AD14" i="2"/>
  <c r="E26" i="3" l="1"/>
  <c r="D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20" i="2" l="1"/>
  <c r="D27" i="2" l="1"/>
  <c r="E27" i="2"/>
  <c r="T27" i="2"/>
  <c r="S22" i="2" l="1"/>
  <c r="S14" i="2"/>
  <c r="S23" i="2"/>
  <c r="S19" i="2"/>
  <c r="S18" i="2"/>
  <c r="S17" i="2"/>
  <c r="S21" i="2"/>
  <c r="S24" i="2"/>
  <c r="S26" i="2"/>
  <c r="S15" i="2"/>
  <c r="S25" i="2"/>
  <c r="T28" i="2"/>
  <c r="S16" i="2"/>
</calcChain>
</file>

<file path=xl/sharedStrings.xml><?xml version="1.0" encoding="utf-8"?>
<sst xmlns="http://schemas.openxmlformats.org/spreadsheetml/2006/main" count="1155" uniqueCount="122">
  <si>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</si>
  <si>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</si>
  <si>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</si>
  <si>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</si>
  <si>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</si>
  <si>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</si>
  <si>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</si>
  <si>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</si>
  <si>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</si>
  <si>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</si>
  <si>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</si>
  <si>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</si>
  <si>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</si>
  <si>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</si>
  <si>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</si>
  <si>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</si>
  <si>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</si>
  <si>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</si>
  <si>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</si>
  <si>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</si>
  <si>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</si>
  <si>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</si>
  <si>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</si>
  <si>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</si>
  <si>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</si>
  <si>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</si>
  <si>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</si>
  <si>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</si>
  <si>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</si>
  <si>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</si>
  <si>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</si>
  <si>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</si>
  <si>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</si>
  <si>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</si>
  <si>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</si>
  <si>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</si>
  <si>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</si>
  <si>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</si>
  <si>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</si>
  <si>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ano</t>
  </si>
  <si>
    <t>ne</t>
  </si>
  <si>
    <t>Podpora je určena pro celovečerní nebo krátkometrážní animovaná česká kinematografická díla (ve smyslu §2 odst. 1 písm. f) zákona o audiovizi) se 100% podílem českých koproducentů nebo s podílem 40 % a vyšší u dvoustranné koprodukce a 30 % a vyšší u vícestranné koprodukce.</t>
  </si>
  <si>
    <t>1. podporovat stylovou, žánrovou a technickou diverzitu realizovaných projektů</t>
  </si>
  <si>
    <t>2. porporovat originalitu výtvarného řešení, obsahu i zpracování námětu a tématu</t>
  </si>
  <si>
    <t>3. posílit pozici animovaného filmu v čské kinematografii</t>
  </si>
  <si>
    <t>4. podpora mezinárodních koprodukcí</t>
  </si>
  <si>
    <t>Výroba  animovaného 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</si>
  <si>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2018-2-3-8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</si>
  <si>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9.3.2018 - 9.4.2018</t>
    </r>
  </si>
  <si>
    <t>Finanční alokace: 40 000 000 Kč.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</si>
  <si>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31.12.2023</t>
    </r>
  </si>
  <si>
    <t>2473-2018</t>
  </si>
  <si>
    <t>2471-2018</t>
  </si>
  <si>
    <t>2478-2018</t>
  </si>
  <si>
    <t>2452-2018</t>
  </si>
  <si>
    <t>2469-2018</t>
  </si>
  <si>
    <t>2450-2018</t>
  </si>
  <si>
    <t>2479-2018</t>
  </si>
  <si>
    <t>2451-2018</t>
  </si>
  <si>
    <t>2470-2018</t>
  </si>
  <si>
    <t>2474-2018</t>
  </si>
  <si>
    <t>2475-2018</t>
  </si>
  <si>
    <t>2466-2018</t>
  </si>
  <si>
    <t xml:space="preserve">nutprodukce </t>
  </si>
  <si>
    <t>Evolution Films</t>
  </si>
  <si>
    <t xml:space="preserve">Frame Films </t>
  </si>
  <si>
    <t xml:space="preserve">animation people </t>
  </si>
  <si>
    <t>nutprodukce</t>
  </si>
  <si>
    <t xml:space="preserve">Alkay Animation Prague </t>
  </si>
  <si>
    <t xml:space="preserve">BFILM.cz </t>
  </si>
  <si>
    <t>Kouzelná animace</t>
  </si>
  <si>
    <t xml:space="preserve">Produkce Radim Procházka </t>
  </si>
  <si>
    <t>Bc. Ondřej Pecha</t>
  </si>
  <si>
    <t xml:space="preserve">MAUR film </t>
  </si>
  <si>
    <t>Bio Illusion</t>
  </si>
  <si>
    <t>Tonda, Slávka a Génius</t>
  </si>
  <si>
    <t>TvMiniUni a Zloděj otázek</t>
  </si>
  <si>
    <t>Ant Hill</t>
  </si>
  <si>
    <t>Vodní království-elementi</t>
  </si>
  <si>
    <t>Archa</t>
  </si>
  <si>
    <t>Druhá strana</t>
  </si>
  <si>
    <t>Srdce Věže</t>
  </si>
  <si>
    <t>Na konci světa</t>
  </si>
  <si>
    <t>Terezínský Brundibár</t>
  </si>
  <si>
    <t>Lawrence z Morávie</t>
  </si>
  <si>
    <t>Holka zubatá</t>
  </si>
  <si>
    <t>TROJHLAS</t>
  </si>
  <si>
    <t>Čtyřlístek na zdivočelém západě</t>
  </si>
  <si>
    <t>72%</t>
  </si>
  <si>
    <t>50%</t>
  </si>
  <si>
    <t>63%</t>
  </si>
  <si>
    <t>41%</t>
  </si>
  <si>
    <t>90%</t>
  </si>
  <si>
    <t>71%</t>
  </si>
  <si>
    <t>56%</t>
  </si>
  <si>
    <t>77%</t>
  </si>
  <si>
    <t>76%</t>
  </si>
  <si>
    <t>82%</t>
  </si>
  <si>
    <t>49%</t>
  </si>
  <si>
    <t>20.12.2021</t>
  </si>
  <si>
    <t>2448- 2018</t>
  </si>
  <si>
    <t>Bernard Jan</t>
  </si>
  <si>
    <t>Vála Luboš</t>
  </si>
  <si>
    <t>Rozvaldová Jana</t>
  </si>
  <si>
    <t>Dutka Edgar</t>
  </si>
  <si>
    <t>Šuster Jan</t>
  </si>
  <si>
    <t>Mathé Ivo</t>
  </si>
  <si>
    <t xml:space="preserve">Vandas Martin </t>
  </si>
  <si>
    <t>Vandas Martin</t>
  </si>
  <si>
    <t>Gregor Lukáš</t>
  </si>
  <si>
    <t xml:space="preserve">Krejčí Tereza </t>
  </si>
  <si>
    <t>Prokopová Alena</t>
  </si>
  <si>
    <t>Klimt Aurel</t>
  </si>
  <si>
    <t>Bosáková Žofie</t>
  </si>
  <si>
    <t>10.1.2021/30.6.2021</t>
  </si>
  <si>
    <t>dotace</t>
  </si>
  <si>
    <t>31.12.2021</t>
  </si>
  <si>
    <t>80%</t>
  </si>
  <si>
    <t>75%</t>
  </si>
  <si>
    <t>60%</t>
  </si>
  <si>
    <t>x</t>
  </si>
  <si>
    <t>Projekty v této výzvě budou na základě usnesení Rady č. 202/2018 hrazeny ze státní dotace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</si>
</sst>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theme="0" tint="-0.24994659260841701"/>
      </top>
      <bottom style="thin">
        <color rgb="FFB4B4B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Fill="0" applyProtection="0"/>
  </cellStyleXfs>
  <cellXfs count="7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Fill="1" applyBorder="1"/>
    <xf numFmtId="3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Border="1" applyAlignment="1">
      <alignment horizontal="right"/>
    </xf>
    <xf numFmtId="3" fontId="3" fillId="0" borderId="1" xfId="0" applyNumberFormat="1" applyFont="1" applyBorder="1"/>
    <xf numFmtId="2" fontId="3" fillId="2" borderId="6" xfId="0" applyNumberFormat="1" applyFont="1" applyFill="1" applyBorder="1" applyAlignment="1">
      <alignment horizontal="left" vertical="top" wrapText="1"/>
    </xf>
    <xf numFmtId="3" fontId="3" fillId="2" borderId="6" xfId="0" applyNumberFormat="1" applyFont="1" applyFill="1" applyBorder="1" applyAlignment="1">
      <alignment horizontal="left" wrapText="1"/>
    </xf>
    <xf numFmtId="3" fontId="3" fillId="2" borderId="6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top"/>
    </xf>
    <xf numFmtId="3" fontId="3" fillId="0" borderId="6" xfId="0" applyNumberFormat="1" applyFont="1" applyFill="1" applyBorder="1" applyAlignment="1">
      <alignment horizontal="left" wrapText="1"/>
    </xf>
    <xf numFmtId="0" fontId="3" fillId="0" borderId="3" xfId="0" applyFont="1" applyFill="1" applyBorder="1"/>
    <xf numFmtId="3" fontId="3" fillId="0" borderId="3" xfId="0" applyNumberFormat="1" applyFont="1" applyFill="1" applyBorder="1"/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0" borderId="3" xfId="0" applyFont="1" applyBorder="1"/>
    <xf numFmtId="3" fontId="3" fillId="0" borderId="1" xfId="0" applyNumberFormat="1" applyFont="1" applyFill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0" borderId="1" xfId="1" applyNumberFormat="1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Normální 2" xfId="2" xr:uid="{00000000-0005-0000-0000-00002F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28"/>
  <sheetViews>
    <sheetView tabSelected="1"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7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8" width="20.109375" style="2" customWidth="1"/>
    <col min="29" max="29" width="15.6640625" style="2" customWidth="1"/>
    <col min="30" max="30" width="15" style="2" customWidth="1"/>
    <col min="31" max="16384" width="9.109375" style="2"/>
  </cols>
  <sheetData>
    <row r="1" spans="1:96" ht="38.25" customHeight="1" x14ac:dyDescent="0.3">
      <c r="A1" s="1" t="s">
        <v>46</v>
      </c>
    </row>
    <row r="2" spans="1:96" ht="14.4" x14ac:dyDescent="0.3">
      <c r="A2" s="4" t="s">
        <v>47</v>
      </c>
      <c r="D2" s="4" t="s">
        <v>26</v>
      </c>
    </row>
    <row r="3" spans="1:96" ht="14.4" x14ac:dyDescent="0.3">
      <c r="A3" s="4" t="s">
        <v>37</v>
      </c>
      <c r="D3" s="2" t="s">
        <v>42</v>
      </c>
    </row>
    <row r="4" spans="1:96" ht="14.4" x14ac:dyDescent="0.3">
      <c r="A4" s="4" t="s">
        <v>48</v>
      </c>
      <c r="D4" s="2" t="s">
        <v>43</v>
      </c>
    </row>
    <row r="5" spans="1:96" ht="12.6" x14ac:dyDescent="0.3">
      <c r="A5" s="4" t="s">
        <v>49</v>
      </c>
      <c r="D5" s="2" t="s">
        <v>44</v>
      </c>
    </row>
    <row r="6" spans="1:96" ht="14.4" x14ac:dyDescent="0.3">
      <c r="A6" s="4" t="s">
        <v>50</v>
      </c>
      <c r="D6" s="2" t="s">
        <v>45</v>
      </c>
    </row>
    <row r="7" spans="1:96" ht="12.6" x14ac:dyDescent="0.3">
      <c r="A7" s="4" t="s">
        <v>25</v>
      </c>
      <c r="D7" s="4" t="s">
        <v>27</v>
      </c>
    </row>
    <row r="8" spans="1:96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96" ht="12.6" x14ac:dyDescent="0.3">
      <c r="A9" s="4"/>
      <c r="D9" s="2" t="s">
        <v>121</v>
      </c>
    </row>
    <row r="10" spans="1:96" ht="12.6" x14ac:dyDescent="0.3">
      <c r="A10" s="4"/>
    </row>
    <row r="11" spans="1:96" ht="26.4" customHeight="1" x14ac:dyDescent="0.3">
      <c r="A11" s="67" t="s">
        <v>0</v>
      </c>
      <c r="B11" s="67" t="s">
        <v>1</v>
      </c>
      <c r="C11" s="67" t="s">
        <v>20</v>
      </c>
      <c r="D11" s="67" t="s">
        <v>13</v>
      </c>
      <c r="E11" s="72" t="s">
        <v>2</v>
      </c>
      <c r="F11" s="67" t="s">
        <v>34</v>
      </c>
      <c r="G11" s="67"/>
      <c r="H11" s="67" t="s">
        <v>35</v>
      </c>
      <c r="I11" s="67"/>
      <c r="J11" s="67" t="s">
        <v>36</v>
      </c>
      <c r="K11" s="67"/>
      <c r="L11" s="67" t="s">
        <v>16</v>
      </c>
      <c r="M11" s="67" t="s">
        <v>14</v>
      </c>
      <c r="N11" s="67" t="s">
        <v>17</v>
      </c>
      <c r="O11" s="67" t="s">
        <v>31</v>
      </c>
      <c r="P11" s="67" t="s">
        <v>32</v>
      </c>
      <c r="Q11" s="67" t="s">
        <v>33</v>
      </c>
      <c r="R11" s="67" t="s">
        <v>3</v>
      </c>
      <c r="S11" s="67" t="s">
        <v>4</v>
      </c>
      <c r="T11" s="67" t="s">
        <v>5</v>
      </c>
      <c r="U11" s="67" t="s">
        <v>6</v>
      </c>
      <c r="V11" s="67" t="s">
        <v>7</v>
      </c>
      <c r="W11" s="67" t="s">
        <v>8</v>
      </c>
      <c r="X11" s="67" t="s">
        <v>19</v>
      </c>
      <c r="Y11" s="67" t="s">
        <v>18</v>
      </c>
      <c r="Z11" s="67" t="s">
        <v>9</v>
      </c>
      <c r="AA11" s="67" t="s">
        <v>10</v>
      </c>
      <c r="AB11" s="67" t="s">
        <v>11</v>
      </c>
      <c r="AC11" s="67" t="s">
        <v>12</v>
      </c>
      <c r="AD11" s="69" t="s">
        <v>15</v>
      </c>
    </row>
    <row r="12" spans="1:96" ht="59.4" customHeight="1" x14ac:dyDescent="0.3">
      <c r="A12" s="71"/>
      <c r="B12" s="71"/>
      <c r="C12" s="71"/>
      <c r="D12" s="71"/>
      <c r="E12" s="73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70"/>
    </row>
    <row r="13" spans="1:96" ht="28.95" customHeight="1" x14ac:dyDescent="0.3">
      <c r="A13" s="71"/>
      <c r="B13" s="71"/>
      <c r="C13" s="71"/>
      <c r="D13" s="71"/>
      <c r="E13" s="73"/>
      <c r="F13" s="19" t="s">
        <v>28</v>
      </c>
      <c r="G13" s="18" t="s">
        <v>29</v>
      </c>
      <c r="H13" s="18" t="s">
        <v>28</v>
      </c>
      <c r="I13" s="18" t="s">
        <v>29</v>
      </c>
      <c r="J13" s="18" t="s">
        <v>28</v>
      </c>
      <c r="K13" s="18" t="s">
        <v>29</v>
      </c>
      <c r="L13" s="18" t="s">
        <v>30</v>
      </c>
      <c r="M13" s="18" t="s">
        <v>22</v>
      </c>
      <c r="N13" s="18" t="s">
        <v>22</v>
      </c>
      <c r="O13" s="18" t="s">
        <v>23</v>
      </c>
      <c r="P13" s="18" t="s">
        <v>24</v>
      </c>
      <c r="Q13" s="18" t="s">
        <v>24</v>
      </c>
      <c r="R13" s="18" t="s">
        <v>23</v>
      </c>
      <c r="S13" s="18"/>
      <c r="T13" s="18"/>
      <c r="U13" s="18"/>
      <c r="V13" s="5"/>
      <c r="W13" s="5"/>
      <c r="X13" s="5"/>
      <c r="Y13" s="5"/>
      <c r="Z13" s="5"/>
      <c r="AA13" s="5"/>
      <c r="AB13" s="5"/>
      <c r="AC13" s="18"/>
      <c r="AD13" s="18"/>
    </row>
    <row r="14" spans="1:96" s="6" customFormat="1" ht="12.75" customHeight="1" x14ac:dyDescent="0.2">
      <c r="A14" s="34" t="s">
        <v>53</v>
      </c>
      <c r="B14" s="34" t="s">
        <v>65</v>
      </c>
      <c r="C14" s="34" t="s">
        <v>77</v>
      </c>
      <c r="D14" s="30">
        <v>955000</v>
      </c>
      <c r="E14" s="35">
        <v>600000</v>
      </c>
      <c r="F14" s="38" t="s">
        <v>111</v>
      </c>
      <c r="G14" s="10" t="s">
        <v>39</v>
      </c>
      <c r="H14" s="10" t="s">
        <v>120</v>
      </c>
      <c r="I14" s="10" t="s">
        <v>120</v>
      </c>
      <c r="J14" s="10" t="s">
        <v>120</v>
      </c>
      <c r="K14" s="10" t="s">
        <v>120</v>
      </c>
      <c r="L14" s="8">
        <v>36.428600000000003</v>
      </c>
      <c r="M14" s="8">
        <v>11.571400000000001</v>
      </c>
      <c r="N14" s="8">
        <v>11.857100000000001</v>
      </c>
      <c r="O14" s="8">
        <v>5</v>
      </c>
      <c r="P14" s="8">
        <v>8.1428999999999991</v>
      </c>
      <c r="Q14" s="8">
        <v>7.2857000000000003</v>
      </c>
      <c r="R14" s="8">
        <v>3.8571</v>
      </c>
      <c r="S14" s="9">
        <f t="shared" ref="S14:S26" si="0">SUM(L14:R14)</f>
        <v>84.142800000000008</v>
      </c>
      <c r="T14" s="50">
        <v>600000</v>
      </c>
      <c r="U14" s="54" t="s">
        <v>115</v>
      </c>
      <c r="V14" s="55" t="s">
        <v>39</v>
      </c>
      <c r="W14" s="54" t="s">
        <v>39</v>
      </c>
      <c r="X14" s="55" t="s">
        <v>40</v>
      </c>
      <c r="Y14" s="54" t="s">
        <v>40</v>
      </c>
      <c r="Z14" s="56" t="s">
        <v>90</v>
      </c>
      <c r="AA14" s="54" t="s">
        <v>92</v>
      </c>
      <c r="AB14" s="57">
        <v>43480</v>
      </c>
      <c r="AC14" s="57">
        <v>43496</v>
      </c>
      <c r="AD14" s="58">
        <f>T14/(0.7*D14)</f>
        <v>0.89753178758414365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s="6" customFormat="1" ht="12.75" customHeight="1" x14ac:dyDescent="0.2">
      <c r="A15" s="34" t="s">
        <v>61</v>
      </c>
      <c r="B15" s="34" t="s">
        <v>73</v>
      </c>
      <c r="C15" s="34" t="s">
        <v>86</v>
      </c>
      <c r="D15" s="30">
        <v>1111000</v>
      </c>
      <c r="E15" s="30">
        <v>390000</v>
      </c>
      <c r="F15" s="39" t="s">
        <v>104</v>
      </c>
      <c r="G15" s="10" t="s">
        <v>39</v>
      </c>
      <c r="H15" s="10" t="s">
        <v>111</v>
      </c>
      <c r="I15" s="10" t="s">
        <v>39</v>
      </c>
      <c r="J15" s="10" t="s">
        <v>120</v>
      </c>
      <c r="K15" s="10" t="s">
        <v>120</v>
      </c>
      <c r="L15" s="8">
        <v>31.857099999999999</v>
      </c>
      <c r="M15" s="8">
        <v>11.142899999999999</v>
      </c>
      <c r="N15" s="8">
        <v>11.7143</v>
      </c>
      <c r="O15" s="8">
        <v>4.8571</v>
      </c>
      <c r="P15" s="8">
        <v>9.1428999999999991</v>
      </c>
      <c r="Q15" s="8">
        <v>9</v>
      </c>
      <c r="R15" s="8">
        <v>4.7142999999999997</v>
      </c>
      <c r="S15" s="9">
        <f t="shared" si="0"/>
        <v>82.428600000000003</v>
      </c>
      <c r="T15" s="50">
        <v>390000</v>
      </c>
      <c r="U15" s="54" t="s">
        <v>115</v>
      </c>
      <c r="V15" s="59" t="s">
        <v>39</v>
      </c>
      <c r="W15" s="54" t="s">
        <v>39</v>
      </c>
      <c r="X15" s="59" t="s">
        <v>40</v>
      </c>
      <c r="Y15" s="54" t="s">
        <v>40</v>
      </c>
      <c r="Z15" s="27" t="s">
        <v>97</v>
      </c>
      <c r="AA15" s="54" t="s">
        <v>92</v>
      </c>
      <c r="AB15" s="60">
        <v>43585</v>
      </c>
      <c r="AC15" s="60">
        <v>43585</v>
      </c>
      <c r="AD15" s="58">
        <f t="shared" ref="AD15:AD22" si="1">T15/(0.7*D15)</f>
        <v>0.50147871930050147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29" t="s">
        <v>51</v>
      </c>
      <c r="B16" s="29" t="s">
        <v>63</v>
      </c>
      <c r="C16" s="29" t="s">
        <v>75</v>
      </c>
      <c r="D16" s="30">
        <v>45473100</v>
      </c>
      <c r="E16" s="35">
        <v>15000000</v>
      </c>
      <c r="F16" s="37" t="s">
        <v>109</v>
      </c>
      <c r="G16" s="15" t="s">
        <v>39</v>
      </c>
      <c r="H16" s="15" t="s">
        <v>120</v>
      </c>
      <c r="I16" s="15" t="s">
        <v>120</v>
      </c>
      <c r="J16" s="15" t="s">
        <v>113</v>
      </c>
      <c r="K16" s="15" t="s">
        <v>39</v>
      </c>
      <c r="L16" s="8">
        <v>32.714300000000001</v>
      </c>
      <c r="M16" s="8">
        <v>12.2857</v>
      </c>
      <c r="N16" s="8">
        <v>12.571400000000001</v>
      </c>
      <c r="O16" s="8">
        <v>4.7142999999999997</v>
      </c>
      <c r="P16" s="8">
        <v>6.7142999999999997</v>
      </c>
      <c r="Q16" s="8">
        <v>7.4286000000000003</v>
      </c>
      <c r="R16" s="8">
        <v>5</v>
      </c>
      <c r="S16" s="9">
        <f t="shared" si="0"/>
        <v>81.428600000000003</v>
      </c>
      <c r="T16" s="50">
        <v>15000000</v>
      </c>
      <c r="U16" s="54" t="s">
        <v>115</v>
      </c>
      <c r="V16" s="27" t="s">
        <v>39</v>
      </c>
      <c r="W16" s="54" t="s">
        <v>39</v>
      </c>
      <c r="X16" s="27" t="s">
        <v>40</v>
      </c>
      <c r="Y16" s="54" t="s">
        <v>40</v>
      </c>
      <c r="Z16" s="27" t="s">
        <v>88</v>
      </c>
      <c r="AA16" s="54" t="s">
        <v>117</v>
      </c>
      <c r="AB16" s="27" t="s">
        <v>99</v>
      </c>
      <c r="AC16" s="27" t="s">
        <v>116</v>
      </c>
      <c r="AD16" s="58">
        <f t="shared" si="1"/>
        <v>0.47123621280650385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31" t="s">
        <v>57</v>
      </c>
      <c r="B17" s="31" t="s">
        <v>69</v>
      </c>
      <c r="C17" s="31" t="s">
        <v>81</v>
      </c>
      <c r="D17" s="32">
        <v>61600000</v>
      </c>
      <c r="E17" s="32">
        <v>15000000</v>
      </c>
      <c r="F17" s="38" t="s">
        <v>120</v>
      </c>
      <c r="G17" s="10" t="s">
        <v>120</v>
      </c>
      <c r="H17" s="10" t="s">
        <v>104</v>
      </c>
      <c r="I17" s="10" t="s">
        <v>39</v>
      </c>
      <c r="J17" s="10" t="s">
        <v>105</v>
      </c>
      <c r="K17" s="10" t="s">
        <v>39</v>
      </c>
      <c r="L17" s="8">
        <v>31.428599999999999</v>
      </c>
      <c r="M17" s="8">
        <v>13.142899999999999</v>
      </c>
      <c r="N17" s="8">
        <v>11.142899999999999</v>
      </c>
      <c r="O17" s="8">
        <v>4.5713999999999997</v>
      </c>
      <c r="P17" s="8">
        <v>7.4286000000000003</v>
      </c>
      <c r="Q17" s="8">
        <v>7.7142999999999997</v>
      </c>
      <c r="R17" s="8">
        <v>4.1429</v>
      </c>
      <c r="S17" s="9">
        <f t="shared" si="0"/>
        <v>79.571599999999989</v>
      </c>
      <c r="T17" s="51">
        <v>15000000</v>
      </c>
      <c r="U17" s="54" t="s">
        <v>115</v>
      </c>
      <c r="V17" s="61" t="s">
        <v>39</v>
      </c>
      <c r="W17" s="54" t="s">
        <v>39</v>
      </c>
      <c r="X17" s="61" t="s">
        <v>40</v>
      </c>
      <c r="Y17" s="54" t="s">
        <v>40</v>
      </c>
      <c r="Z17" s="28" t="s">
        <v>93</v>
      </c>
      <c r="AA17" s="54" t="s">
        <v>117</v>
      </c>
      <c r="AB17" s="62">
        <v>44377</v>
      </c>
      <c r="AC17" s="62">
        <v>44377</v>
      </c>
      <c r="AD17" s="58">
        <f t="shared" si="1"/>
        <v>0.34786641929499074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 t="s">
        <v>120</v>
      </c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28.142900000000001</v>
      </c>
      <c r="M18" s="8">
        <v>13.857100000000001</v>
      </c>
      <c r="N18" s="8">
        <v>9.1428999999999991</v>
      </c>
      <c r="O18" s="8">
        <v>4.8571</v>
      </c>
      <c r="P18" s="8">
        <v>9</v>
      </c>
      <c r="Q18" s="8">
        <v>9</v>
      </c>
      <c r="R18" s="8">
        <v>5</v>
      </c>
      <c r="S18" s="9">
        <f t="shared" si="0"/>
        <v>79</v>
      </c>
      <c r="T18" s="50">
        <v>268000</v>
      </c>
      <c r="U18" s="54" t="s">
        <v>115</v>
      </c>
      <c r="V18" s="59" t="s">
        <v>40</v>
      </c>
      <c r="W18" s="54" t="s">
        <v>39</v>
      </c>
      <c r="X18" s="59" t="s">
        <v>40</v>
      </c>
      <c r="Y18" s="54" t="s">
        <v>40</v>
      </c>
      <c r="Z18" s="27" t="s">
        <v>89</v>
      </c>
      <c r="AA18" s="54" t="s">
        <v>118</v>
      </c>
      <c r="AB18" s="60">
        <v>43646</v>
      </c>
      <c r="AC18" s="60">
        <v>43646</v>
      </c>
      <c r="AD18" s="58">
        <f t="shared" si="1"/>
        <v>0.71210820431022093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x14ac:dyDescent="0.2">
      <c r="A19" s="34" t="s">
        <v>55</v>
      </c>
      <c r="B19" s="34" t="s">
        <v>67</v>
      </c>
      <c r="C19" s="34" t="s">
        <v>79</v>
      </c>
      <c r="D19" s="30">
        <v>2735000</v>
      </c>
      <c r="E19" s="35">
        <v>1700000</v>
      </c>
      <c r="F19" s="38" t="s">
        <v>104</v>
      </c>
      <c r="G19" s="10" t="s">
        <v>40</v>
      </c>
      <c r="H19" s="10" t="s">
        <v>111</v>
      </c>
      <c r="I19" s="10" t="s">
        <v>39</v>
      </c>
      <c r="J19" s="10" t="s">
        <v>102</v>
      </c>
      <c r="K19" s="10" t="s">
        <v>39</v>
      </c>
      <c r="L19" s="8">
        <v>30.714300000000001</v>
      </c>
      <c r="M19" s="8">
        <v>12.142899999999999</v>
      </c>
      <c r="N19" s="8">
        <v>11.7143</v>
      </c>
      <c r="O19" s="8">
        <v>4.1429</v>
      </c>
      <c r="P19" s="8">
        <v>7.1429</v>
      </c>
      <c r="Q19" s="8">
        <v>6.8571</v>
      </c>
      <c r="R19" s="8">
        <v>5</v>
      </c>
      <c r="S19" s="9">
        <f t="shared" si="0"/>
        <v>77.714399999999998</v>
      </c>
      <c r="T19" s="50">
        <v>1700000</v>
      </c>
      <c r="U19" s="54" t="s">
        <v>115</v>
      </c>
      <c r="V19" s="59" t="s">
        <v>39</v>
      </c>
      <c r="W19" s="54" t="s">
        <v>39</v>
      </c>
      <c r="X19" s="59" t="s">
        <v>40</v>
      </c>
      <c r="Y19" s="54" t="s">
        <v>40</v>
      </c>
      <c r="Z19" s="27" t="s">
        <v>92</v>
      </c>
      <c r="AA19" s="54" t="s">
        <v>92</v>
      </c>
      <c r="AB19" s="60">
        <v>43646</v>
      </c>
      <c r="AC19" s="60">
        <v>43646</v>
      </c>
      <c r="AD19" s="58">
        <f t="shared" si="1"/>
        <v>0.88796030295116224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ht="12.75" customHeight="1" x14ac:dyDescent="0.2">
      <c r="A20" s="31" t="s">
        <v>59</v>
      </c>
      <c r="B20" s="31" t="s">
        <v>71</v>
      </c>
      <c r="C20" s="31" t="s">
        <v>83</v>
      </c>
      <c r="D20" s="32">
        <v>2995880</v>
      </c>
      <c r="E20" s="32">
        <v>1900000</v>
      </c>
      <c r="F20" s="38" t="s">
        <v>120</v>
      </c>
      <c r="G20" s="10" t="s">
        <v>120</v>
      </c>
      <c r="H20" s="6" t="s">
        <v>112</v>
      </c>
      <c r="I20" s="10" t="s">
        <v>120</v>
      </c>
      <c r="J20" s="10" t="s">
        <v>107</v>
      </c>
      <c r="K20" s="10" t="s">
        <v>39</v>
      </c>
      <c r="L20" s="8">
        <v>29.285699999999999</v>
      </c>
      <c r="M20" s="8">
        <v>13</v>
      </c>
      <c r="N20" s="8">
        <v>13.428599999999999</v>
      </c>
      <c r="O20" s="8">
        <v>4</v>
      </c>
      <c r="P20" s="8">
        <v>5.4286000000000003</v>
      </c>
      <c r="Q20" s="8">
        <v>7.8571</v>
      </c>
      <c r="R20" s="8">
        <v>3.5714000000000001</v>
      </c>
      <c r="S20" s="9">
        <f t="shared" si="0"/>
        <v>76.571399999999997</v>
      </c>
      <c r="T20" s="50">
        <v>1900000</v>
      </c>
      <c r="U20" s="54" t="s">
        <v>115</v>
      </c>
      <c r="V20" s="61" t="s">
        <v>39</v>
      </c>
      <c r="W20" s="54" t="s">
        <v>39</v>
      </c>
      <c r="X20" s="61" t="s">
        <v>40</v>
      </c>
      <c r="Y20" s="54" t="s">
        <v>40</v>
      </c>
      <c r="Z20" s="28" t="s">
        <v>95</v>
      </c>
      <c r="AA20" s="54" t="s">
        <v>92</v>
      </c>
      <c r="AB20" s="62">
        <v>43646</v>
      </c>
      <c r="AC20" s="62">
        <v>43646</v>
      </c>
      <c r="AD20" s="58">
        <f t="shared" si="1"/>
        <v>0.90600615321231648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26" customFormat="1" ht="12.75" customHeight="1" x14ac:dyDescent="0.2">
      <c r="A21" s="34" t="s">
        <v>58</v>
      </c>
      <c r="B21" s="34" t="s">
        <v>70</v>
      </c>
      <c r="C21" s="34" t="s">
        <v>82</v>
      </c>
      <c r="D21" s="30">
        <v>1194000</v>
      </c>
      <c r="E21" s="30">
        <v>700000</v>
      </c>
      <c r="F21" s="41" t="s">
        <v>120</v>
      </c>
      <c r="G21" s="22" t="s">
        <v>120</v>
      </c>
      <c r="H21" s="22" t="s">
        <v>120</v>
      </c>
      <c r="I21" s="22" t="s">
        <v>120</v>
      </c>
      <c r="J21" s="22" t="s">
        <v>103</v>
      </c>
      <c r="K21" s="22" t="s">
        <v>39</v>
      </c>
      <c r="L21" s="23">
        <v>28.285699999999999</v>
      </c>
      <c r="M21" s="23">
        <v>10.7143</v>
      </c>
      <c r="N21" s="23">
        <v>9.4285999999999994</v>
      </c>
      <c r="O21" s="23">
        <v>4.8571</v>
      </c>
      <c r="P21" s="23">
        <v>8.2857000000000003</v>
      </c>
      <c r="Q21" s="23">
        <v>8.5714000000000006</v>
      </c>
      <c r="R21" s="23">
        <v>3.4285999999999999</v>
      </c>
      <c r="S21" s="24">
        <f t="shared" si="0"/>
        <v>73.571400000000011</v>
      </c>
      <c r="T21" s="52">
        <v>700000</v>
      </c>
      <c r="U21" s="54" t="s">
        <v>115</v>
      </c>
      <c r="V21" s="59" t="s">
        <v>39</v>
      </c>
      <c r="W21" s="63" t="s">
        <v>39</v>
      </c>
      <c r="X21" s="59" t="s">
        <v>40</v>
      </c>
      <c r="Y21" s="63" t="s">
        <v>40</v>
      </c>
      <c r="Z21" s="27" t="s">
        <v>94</v>
      </c>
      <c r="AA21" s="63" t="s">
        <v>92</v>
      </c>
      <c r="AB21" s="60">
        <v>43800</v>
      </c>
      <c r="AC21" s="60">
        <v>43830</v>
      </c>
      <c r="AD21" s="58">
        <f t="shared" si="1"/>
        <v>0.83752093802345062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</row>
    <row r="22" spans="1:96" s="6" customFormat="1" ht="13.5" customHeight="1" x14ac:dyDescent="0.2">
      <c r="A22" s="31" t="s">
        <v>52</v>
      </c>
      <c r="B22" s="31" t="s">
        <v>64</v>
      </c>
      <c r="C22" s="31" t="s">
        <v>76</v>
      </c>
      <c r="D22" s="32">
        <v>8210846</v>
      </c>
      <c r="E22" s="33">
        <v>2000000</v>
      </c>
      <c r="F22" s="38" t="s">
        <v>120</v>
      </c>
      <c r="G22" s="10" t="s">
        <v>120</v>
      </c>
      <c r="H22" s="6" t="s">
        <v>112</v>
      </c>
      <c r="I22" s="10" t="s">
        <v>120</v>
      </c>
      <c r="J22" s="10" t="s">
        <v>120</v>
      </c>
      <c r="K22" s="10" t="s">
        <v>120</v>
      </c>
      <c r="L22" s="8">
        <v>26.714300000000001</v>
      </c>
      <c r="M22" s="8">
        <v>11.428599999999999</v>
      </c>
      <c r="N22" s="8">
        <v>10.857100000000001</v>
      </c>
      <c r="O22" s="8">
        <v>4.7142999999999997</v>
      </c>
      <c r="P22" s="8">
        <v>6.7142999999999997</v>
      </c>
      <c r="Q22" s="8">
        <v>7</v>
      </c>
      <c r="R22" s="8">
        <v>4</v>
      </c>
      <c r="S22" s="9">
        <f t="shared" si="0"/>
        <v>71.428600000000003</v>
      </c>
      <c r="T22" s="50">
        <v>1000000</v>
      </c>
      <c r="U22" s="54" t="s">
        <v>115</v>
      </c>
      <c r="V22" s="61" t="s">
        <v>39</v>
      </c>
      <c r="W22" s="54" t="s">
        <v>39</v>
      </c>
      <c r="X22" s="61" t="s">
        <v>40</v>
      </c>
      <c r="Y22" s="54" t="s">
        <v>40</v>
      </c>
      <c r="Z22" s="28" t="s">
        <v>89</v>
      </c>
      <c r="AA22" s="54" t="s">
        <v>119</v>
      </c>
      <c r="AB22" s="62">
        <v>43585</v>
      </c>
      <c r="AC22" s="62">
        <v>43585</v>
      </c>
      <c r="AD22" s="58">
        <f t="shared" si="1"/>
        <v>0.17398589969552819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2.75" customHeight="1" x14ac:dyDescent="0.2">
      <c r="A23" s="46" t="s">
        <v>54</v>
      </c>
      <c r="B23" s="46" t="s">
        <v>66</v>
      </c>
      <c r="C23" s="46" t="s">
        <v>78</v>
      </c>
      <c r="D23" s="48">
        <v>3194340</v>
      </c>
      <c r="E23" s="49">
        <v>1300000</v>
      </c>
      <c r="F23" s="11" t="s">
        <v>101</v>
      </c>
      <c r="G23" s="10" t="s">
        <v>40</v>
      </c>
      <c r="H23" s="10" t="s">
        <v>120</v>
      </c>
      <c r="I23" s="10" t="s">
        <v>120</v>
      </c>
      <c r="J23" s="10" t="s">
        <v>110</v>
      </c>
      <c r="K23" s="10" t="s">
        <v>40</v>
      </c>
      <c r="L23" s="8">
        <v>21.857099999999999</v>
      </c>
      <c r="M23" s="8">
        <v>10.142899999999999</v>
      </c>
      <c r="N23" s="8">
        <v>8.8571000000000009</v>
      </c>
      <c r="O23" s="8">
        <v>4.5713999999999997</v>
      </c>
      <c r="P23" s="8">
        <v>5.8571</v>
      </c>
      <c r="Q23" s="8">
        <v>7</v>
      </c>
      <c r="R23" s="8">
        <v>4</v>
      </c>
      <c r="S23" s="9">
        <f t="shared" si="0"/>
        <v>62.285600000000002</v>
      </c>
      <c r="T23" s="50"/>
      <c r="U23" s="54"/>
      <c r="V23" s="59" t="s">
        <v>40</v>
      </c>
      <c r="W23" s="54"/>
      <c r="X23" s="59" t="s">
        <v>40</v>
      </c>
      <c r="Y23" s="54"/>
      <c r="Z23" s="27" t="s">
        <v>91</v>
      </c>
      <c r="AA23" s="54"/>
      <c r="AB23" s="60">
        <v>43936</v>
      </c>
      <c r="AC23" s="54"/>
      <c r="AD23" s="5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21" t="s">
        <v>60</v>
      </c>
      <c r="B24" s="21" t="s">
        <v>71</v>
      </c>
      <c r="C24" s="21" t="s">
        <v>84</v>
      </c>
      <c r="D24" s="47">
        <v>3029360</v>
      </c>
      <c r="E24" s="47">
        <v>2300000</v>
      </c>
      <c r="F24" s="7" t="s">
        <v>111</v>
      </c>
      <c r="G24" s="10" t="s">
        <v>40</v>
      </c>
      <c r="H24" s="10" t="s">
        <v>120</v>
      </c>
      <c r="I24" s="10" t="s">
        <v>120</v>
      </c>
      <c r="J24" s="10" t="s">
        <v>113</v>
      </c>
      <c r="K24" s="10" t="s">
        <v>39</v>
      </c>
      <c r="L24" s="8">
        <v>22.285699999999999</v>
      </c>
      <c r="M24" s="8">
        <v>12</v>
      </c>
      <c r="N24" s="8">
        <v>8.8571000000000009</v>
      </c>
      <c r="O24" s="8">
        <v>3.2856999999999998</v>
      </c>
      <c r="P24" s="8">
        <v>5.2857000000000003</v>
      </c>
      <c r="Q24" s="8">
        <v>6</v>
      </c>
      <c r="R24" s="8">
        <v>3.5714000000000001</v>
      </c>
      <c r="S24" s="9">
        <f t="shared" si="0"/>
        <v>61.285599999999995</v>
      </c>
      <c r="T24" s="50"/>
      <c r="U24" s="54"/>
      <c r="V24" s="61" t="s">
        <v>39</v>
      </c>
      <c r="W24" s="54"/>
      <c r="X24" s="61" t="s">
        <v>40</v>
      </c>
      <c r="Y24" s="54"/>
      <c r="Z24" s="28" t="s">
        <v>96</v>
      </c>
      <c r="AA24" s="54"/>
      <c r="AB24" s="62">
        <v>43920</v>
      </c>
      <c r="AC24" s="54"/>
      <c r="AD24" s="5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6" customFormat="1" ht="12.75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 t="s">
        <v>120</v>
      </c>
      <c r="H25" s="10" t="s">
        <v>104</v>
      </c>
      <c r="I25" s="10" t="s">
        <v>40</v>
      </c>
      <c r="J25" s="10" t="s">
        <v>108</v>
      </c>
      <c r="K25" s="10" t="s">
        <v>39</v>
      </c>
      <c r="L25" s="8">
        <v>21</v>
      </c>
      <c r="M25" s="8">
        <v>10.142899999999999</v>
      </c>
      <c r="N25" s="8">
        <v>8.7142999999999997</v>
      </c>
      <c r="O25" s="8">
        <v>3.4285999999999999</v>
      </c>
      <c r="P25" s="8">
        <v>5.8571</v>
      </c>
      <c r="Q25" s="8">
        <v>4.8571</v>
      </c>
      <c r="R25" s="8">
        <v>3.8571</v>
      </c>
      <c r="S25" s="9">
        <f t="shared" si="0"/>
        <v>57.85710000000001</v>
      </c>
      <c r="T25" s="50"/>
      <c r="U25" s="54"/>
      <c r="V25" s="59" t="s">
        <v>40</v>
      </c>
      <c r="W25" s="54"/>
      <c r="X25" s="59" t="s">
        <v>40</v>
      </c>
      <c r="Y25" s="54"/>
      <c r="Z25" s="27" t="s">
        <v>98</v>
      </c>
      <c r="AA25" s="54"/>
      <c r="AB25" s="60" t="s">
        <v>114</v>
      </c>
      <c r="AC25" s="54"/>
      <c r="AD25" s="5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6" customFormat="1" ht="12.6" customHeight="1" x14ac:dyDescent="0.2">
      <c r="A26" s="12" t="s">
        <v>100</v>
      </c>
      <c r="B26" s="12" t="s">
        <v>72</v>
      </c>
      <c r="C26" s="12" t="s">
        <v>85</v>
      </c>
      <c r="D26" s="13">
        <v>198762</v>
      </c>
      <c r="E26" s="13">
        <v>99000</v>
      </c>
      <c r="F26" s="7" t="s">
        <v>101</v>
      </c>
      <c r="G26" s="10" t="s">
        <v>39</v>
      </c>
      <c r="H26" s="10" t="s">
        <v>120</v>
      </c>
      <c r="I26" s="10" t="s">
        <v>120</v>
      </c>
      <c r="J26" s="10" t="s">
        <v>120</v>
      </c>
      <c r="K26" s="10" t="s">
        <v>120</v>
      </c>
      <c r="L26" s="8">
        <v>19.571400000000001</v>
      </c>
      <c r="M26" s="8">
        <v>10.142899999999999</v>
      </c>
      <c r="N26" s="8">
        <v>7.5713999999999997</v>
      </c>
      <c r="O26" s="8">
        <v>3.7143000000000002</v>
      </c>
      <c r="P26" s="8">
        <v>7.2857000000000003</v>
      </c>
      <c r="Q26" s="8">
        <v>5.4286000000000003</v>
      </c>
      <c r="R26" s="8">
        <v>2</v>
      </c>
      <c r="S26" s="9">
        <f t="shared" si="0"/>
        <v>55.714300000000001</v>
      </c>
      <c r="T26" s="50"/>
      <c r="U26" s="54"/>
      <c r="V26" s="64" t="s">
        <v>39</v>
      </c>
      <c r="W26" s="54"/>
      <c r="X26" s="64" t="s">
        <v>40</v>
      </c>
      <c r="Y26" s="54"/>
      <c r="Z26" s="14" t="s">
        <v>89</v>
      </c>
      <c r="AA26" s="54"/>
      <c r="AB26" s="65">
        <v>43404</v>
      </c>
      <c r="AC26" s="54"/>
      <c r="AD26" s="58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x14ac:dyDescent="0.3">
      <c r="D27" s="16">
        <f>SUM(D14:D26)</f>
        <v>155234927</v>
      </c>
      <c r="E27" s="16">
        <f>SUM(E14:E26)</f>
        <v>49257000</v>
      </c>
      <c r="F27" s="16"/>
      <c r="T27" s="53">
        <f>SUM(T14:T26)</f>
        <v>36558000</v>
      </c>
    </row>
    <row r="28" spans="1:96" x14ac:dyDescent="0.3">
      <c r="E28" s="16"/>
      <c r="F28" s="16"/>
      <c r="G28" s="16"/>
      <c r="H28" s="16"/>
      <c r="S28" s="2" t="s">
        <v>21</v>
      </c>
      <c r="T28" s="53">
        <f>40000000-T27</f>
        <v>3442000</v>
      </c>
    </row>
  </sheetData>
  <mergeCells count="28">
    <mergeCell ref="X11:X12"/>
    <mergeCell ref="Y11:Y12"/>
    <mergeCell ref="A11:A13"/>
    <mergeCell ref="B11:B13"/>
    <mergeCell ref="C11:C13"/>
    <mergeCell ref="D11:D13"/>
    <mergeCell ref="E11:E13"/>
    <mergeCell ref="S11:S12"/>
    <mergeCell ref="T11:T12"/>
    <mergeCell ref="U11:U12"/>
    <mergeCell ref="V11:V12"/>
    <mergeCell ref="W11:W12"/>
    <mergeCell ref="D8:K8"/>
    <mergeCell ref="AA11:AA12"/>
    <mergeCell ref="AB11:AB12"/>
    <mergeCell ref="AC11:AC12"/>
    <mergeCell ref="AD11:AD12"/>
    <mergeCell ref="F11:G12"/>
    <mergeCell ref="H11:I12"/>
    <mergeCell ref="J11:K12"/>
    <mergeCell ref="L11:L12"/>
    <mergeCell ref="M11:M12"/>
    <mergeCell ref="N11:N12"/>
    <mergeCell ref="Z11:Z12"/>
    <mergeCell ref="O11:O12"/>
    <mergeCell ref="P11:P12"/>
    <mergeCell ref="Q11:Q12"/>
    <mergeCell ref="R11:R12"/>
  </mergeCells>
  <dataValidations count="4">
    <dataValidation type="decimal" operator="lessThanOrEqual" allowBlank="1" showInputMessage="1" showErrorMessage="1" error="max. 40" sqref="L14:L26" xr:uid="{00000000-0002-0000-0000-000000000000}">
      <formula1>40</formula1>
    </dataValidation>
    <dataValidation type="decimal" operator="lessThanOrEqual" allowBlank="1" showInputMessage="1" showErrorMessage="1" error="max. 15" sqref="M14:N26" xr:uid="{00000000-0002-0000-0000-000001000000}">
      <formula1>15</formula1>
    </dataValidation>
    <dataValidation type="decimal" operator="lessThanOrEqual" allowBlank="1" showInputMessage="1" showErrorMessage="1" error="max. 10" sqref="P14:Q26" xr:uid="{00000000-0002-0000-0000-000002000000}">
      <formula1>10</formula1>
    </dataValidation>
    <dataValidation type="decimal" operator="lessThanOrEqual" allowBlank="1" showInputMessage="1" showErrorMessage="1" error="max. 5" sqref="O14:O26 R14:R2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FE8F-CFD1-4703-A595-7822B2453E80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35</v>
      </c>
      <c r="M13" s="8">
        <v>14</v>
      </c>
      <c r="N13" s="8">
        <v>12</v>
      </c>
      <c r="O13" s="8">
        <v>4</v>
      </c>
      <c r="P13" s="8">
        <v>7</v>
      </c>
      <c r="Q13" s="8">
        <v>8</v>
      </c>
      <c r="R13" s="8">
        <v>5</v>
      </c>
      <c r="S13" s="9">
        <f>SUM(L13:R13)</f>
        <v>85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25</v>
      </c>
      <c r="M14" s="8">
        <v>10</v>
      </c>
      <c r="N14" s="8">
        <v>12</v>
      </c>
      <c r="O14" s="8">
        <v>5</v>
      </c>
      <c r="P14" s="8">
        <v>7</v>
      </c>
      <c r="Q14" s="8">
        <v>8</v>
      </c>
      <c r="R14" s="8">
        <v>4</v>
      </c>
      <c r="S14" s="9">
        <f t="shared" ref="S14:S25" si="0">SUM(L14:R14)</f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39</v>
      </c>
      <c r="M15" s="8">
        <v>13</v>
      </c>
      <c r="N15" s="8">
        <v>13</v>
      </c>
      <c r="O15" s="8">
        <v>5</v>
      </c>
      <c r="P15" s="8">
        <v>9</v>
      </c>
      <c r="Q15" s="8">
        <v>6</v>
      </c>
      <c r="R15" s="8">
        <v>4</v>
      </c>
      <c r="S15" s="9">
        <f t="shared" si="0"/>
        <v>89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10</v>
      </c>
      <c r="M16" s="8">
        <v>10</v>
      </c>
      <c r="N16" s="8">
        <v>7</v>
      </c>
      <c r="O16" s="8">
        <v>4</v>
      </c>
      <c r="P16" s="8">
        <v>3</v>
      </c>
      <c r="Q16" s="8">
        <v>7</v>
      </c>
      <c r="R16" s="8">
        <v>4</v>
      </c>
      <c r="S16" s="9">
        <f t="shared" si="0"/>
        <v>45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33</v>
      </c>
      <c r="M17" s="8">
        <v>14</v>
      </c>
      <c r="N17" s="8">
        <v>11</v>
      </c>
      <c r="O17" s="8">
        <v>4</v>
      </c>
      <c r="P17" s="8">
        <v>8</v>
      </c>
      <c r="Q17" s="8">
        <v>6</v>
      </c>
      <c r="R17" s="8">
        <v>5</v>
      </c>
      <c r="S17" s="9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29</v>
      </c>
      <c r="M18" s="8">
        <v>12</v>
      </c>
      <c r="N18" s="8">
        <v>10</v>
      </c>
      <c r="O18" s="8">
        <v>4</v>
      </c>
      <c r="P18" s="8">
        <v>8</v>
      </c>
      <c r="Q18" s="8">
        <v>8</v>
      </c>
      <c r="R18" s="8">
        <v>5</v>
      </c>
      <c r="S18" s="9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30</v>
      </c>
      <c r="M19" s="8">
        <v>13</v>
      </c>
      <c r="N19" s="8">
        <v>10</v>
      </c>
      <c r="O19" s="8">
        <v>4</v>
      </c>
      <c r="P19" s="8">
        <v>7</v>
      </c>
      <c r="Q19" s="8">
        <v>8</v>
      </c>
      <c r="R19" s="8">
        <v>5</v>
      </c>
      <c r="S19" s="9">
        <f t="shared" si="0"/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28</v>
      </c>
      <c r="M20" s="23">
        <v>10</v>
      </c>
      <c r="N20" s="23">
        <v>10</v>
      </c>
      <c r="O20" s="23">
        <v>4</v>
      </c>
      <c r="P20" s="23">
        <v>8</v>
      </c>
      <c r="Q20" s="23">
        <v>9</v>
      </c>
      <c r="R20" s="23">
        <v>3</v>
      </c>
      <c r="S20" s="24">
        <f t="shared" si="0"/>
        <v>72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32</v>
      </c>
      <c r="M21" s="8">
        <v>12</v>
      </c>
      <c r="N21" s="8">
        <v>12</v>
      </c>
      <c r="O21" s="8">
        <v>2</v>
      </c>
      <c r="P21" s="8">
        <v>6</v>
      </c>
      <c r="Q21" s="8">
        <v>8</v>
      </c>
      <c r="R21" s="8">
        <v>4</v>
      </c>
      <c r="S21" s="9">
        <f t="shared" si="0"/>
        <v>76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20</v>
      </c>
      <c r="M22" s="8">
        <v>14</v>
      </c>
      <c r="N22" s="8">
        <v>7</v>
      </c>
      <c r="O22" s="8">
        <v>2</v>
      </c>
      <c r="P22" s="8">
        <v>6</v>
      </c>
      <c r="Q22" s="8">
        <v>6</v>
      </c>
      <c r="R22" s="8">
        <v>4</v>
      </c>
      <c r="S22" s="9">
        <f t="shared" si="0"/>
        <v>59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10</v>
      </c>
      <c r="M23" s="8">
        <v>7</v>
      </c>
      <c r="N23" s="8">
        <v>7</v>
      </c>
      <c r="O23" s="8">
        <v>4</v>
      </c>
      <c r="P23" s="8">
        <v>7</v>
      </c>
      <c r="Q23" s="8">
        <v>5</v>
      </c>
      <c r="R23" s="8">
        <v>2</v>
      </c>
      <c r="S23" s="9">
        <f t="shared" si="0"/>
        <v>42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38</v>
      </c>
      <c r="M24" s="8">
        <v>12</v>
      </c>
      <c r="N24" s="8">
        <v>12</v>
      </c>
      <c r="O24" s="8">
        <v>5</v>
      </c>
      <c r="P24" s="8">
        <v>9</v>
      </c>
      <c r="Q24" s="8">
        <v>8</v>
      </c>
      <c r="R24" s="8">
        <v>5</v>
      </c>
      <c r="S24" s="9">
        <f t="shared" si="0"/>
        <v>89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20</v>
      </c>
      <c r="M25" s="8">
        <v>6</v>
      </c>
      <c r="N25" s="8">
        <v>5</v>
      </c>
      <c r="O25" s="8">
        <v>2</v>
      </c>
      <c r="P25" s="8">
        <v>3</v>
      </c>
      <c r="Q25" s="8">
        <v>5</v>
      </c>
      <c r="R25" s="8">
        <v>3</v>
      </c>
      <c r="S25" s="9">
        <f t="shared" si="0"/>
        <v>44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25 R13:R25" xr:uid="{3D2ECE6E-566C-45E0-B278-CB61617EC468}">
      <formula1>5</formula1>
    </dataValidation>
    <dataValidation type="decimal" operator="lessThanOrEqual" allowBlank="1" showInputMessage="1" showErrorMessage="1" error="max. 10" sqref="P13:Q25" xr:uid="{43F91600-39D4-400A-AE21-27626779646C}">
      <formula1>10</formula1>
    </dataValidation>
    <dataValidation type="decimal" operator="lessThanOrEqual" allowBlank="1" showInputMessage="1" showErrorMessage="1" error="max. 15" sqref="M13:N25" xr:uid="{947A3E32-5566-440F-957D-506DF007971A}">
      <formula1>15</formula1>
    </dataValidation>
    <dataValidation type="decimal" operator="lessThanOrEqual" allowBlank="1" showInputMessage="1" showErrorMessage="1" error="max. 40" sqref="L13:L25" xr:uid="{91DC4FE0-F577-4B05-9901-1C21FE58A9E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D465-8037-47CE-9BDF-49DBAD4131AD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30</v>
      </c>
      <c r="M13" s="8">
        <v>13</v>
      </c>
      <c r="N13" s="8">
        <v>12</v>
      </c>
      <c r="O13" s="8">
        <v>5</v>
      </c>
      <c r="P13" s="8">
        <v>5</v>
      </c>
      <c r="Q13" s="8">
        <v>7</v>
      </c>
      <c r="R13" s="8">
        <v>5</v>
      </c>
      <c r="S13" s="9">
        <f>SUM(L13:R13)</f>
        <v>77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26</v>
      </c>
      <c r="M14" s="8">
        <v>12</v>
      </c>
      <c r="N14" s="8">
        <v>12</v>
      </c>
      <c r="O14" s="8">
        <v>5</v>
      </c>
      <c r="P14" s="8">
        <v>5</v>
      </c>
      <c r="Q14" s="8">
        <v>6</v>
      </c>
      <c r="R14" s="8">
        <v>4</v>
      </c>
      <c r="S14" s="9">
        <f t="shared" ref="S14:S25" si="0"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35</v>
      </c>
      <c r="M15" s="8">
        <v>12</v>
      </c>
      <c r="N15" s="8">
        <v>10</v>
      </c>
      <c r="O15" s="8">
        <v>5</v>
      </c>
      <c r="P15" s="8">
        <v>7</v>
      </c>
      <c r="Q15" s="8">
        <v>6</v>
      </c>
      <c r="R15" s="8">
        <v>4</v>
      </c>
      <c r="S15" s="9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25</v>
      </c>
      <c r="M16" s="8">
        <v>11</v>
      </c>
      <c r="N16" s="8">
        <v>10</v>
      </c>
      <c r="O16" s="8">
        <v>5</v>
      </c>
      <c r="P16" s="8">
        <v>5</v>
      </c>
      <c r="Q16" s="8">
        <v>7</v>
      </c>
      <c r="R16" s="8">
        <v>4</v>
      </c>
      <c r="S16" s="9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30</v>
      </c>
      <c r="M17" s="8">
        <v>13</v>
      </c>
      <c r="N17" s="8">
        <v>13</v>
      </c>
      <c r="O17" s="8">
        <v>3</v>
      </c>
      <c r="P17" s="8">
        <v>2</v>
      </c>
      <c r="Q17" s="8">
        <v>6</v>
      </c>
      <c r="R17" s="8">
        <v>5</v>
      </c>
      <c r="S17" s="9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25</v>
      </c>
      <c r="M18" s="8">
        <v>15</v>
      </c>
      <c r="N18" s="8">
        <v>7</v>
      </c>
      <c r="O18" s="8">
        <v>5</v>
      </c>
      <c r="P18" s="8">
        <v>10</v>
      </c>
      <c r="Q18" s="8">
        <v>10</v>
      </c>
      <c r="R18" s="8">
        <v>5</v>
      </c>
      <c r="S18" s="9">
        <f t="shared" si="0"/>
        <v>77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26</v>
      </c>
      <c r="M19" s="8">
        <v>15</v>
      </c>
      <c r="N19" s="8">
        <v>5</v>
      </c>
      <c r="O19" s="8">
        <v>5</v>
      </c>
      <c r="P19" s="8">
        <v>7</v>
      </c>
      <c r="Q19" s="8">
        <v>8</v>
      </c>
      <c r="R19" s="8">
        <v>4</v>
      </c>
      <c r="S19" s="9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30</v>
      </c>
      <c r="M20" s="23">
        <v>10</v>
      </c>
      <c r="N20" s="23">
        <v>5</v>
      </c>
      <c r="O20" s="23">
        <v>5</v>
      </c>
      <c r="P20" s="23">
        <v>9</v>
      </c>
      <c r="Q20" s="23">
        <v>9</v>
      </c>
      <c r="R20" s="23">
        <v>4</v>
      </c>
      <c r="S20" s="24">
        <f t="shared" si="0"/>
        <v>72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25</v>
      </c>
      <c r="M21" s="8">
        <v>14</v>
      </c>
      <c r="N21" s="8">
        <v>15</v>
      </c>
      <c r="O21" s="8">
        <v>4</v>
      </c>
      <c r="P21" s="8">
        <v>5</v>
      </c>
      <c r="Q21" s="8">
        <v>8</v>
      </c>
      <c r="R21" s="8">
        <v>4</v>
      </c>
      <c r="S21" s="9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20</v>
      </c>
      <c r="M22" s="8">
        <v>12</v>
      </c>
      <c r="N22" s="8">
        <v>10</v>
      </c>
      <c r="O22" s="8">
        <v>3</v>
      </c>
      <c r="P22" s="8">
        <v>5</v>
      </c>
      <c r="Q22" s="8">
        <v>6</v>
      </c>
      <c r="R22" s="8">
        <v>4</v>
      </c>
      <c r="S22" s="9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20</v>
      </c>
      <c r="M23" s="8">
        <v>10</v>
      </c>
      <c r="N23" s="8">
        <v>8</v>
      </c>
      <c r="O23" s="8">
        <v>3</v>
      </c>
      <c r="P23" s="8">
        <v>7</v>
      </c>
      <c r="Q23" s="8">
        <v>5</v>
      </c>
      <c r="R23" s="8">
        <v>2</v>
      </c>
      <c r="S23" s="9">
        <f t="shared" si="0"/>
        <v>55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30</v>
      </c>
      <c r="M24" s="8">
        <v>12</v>
      </c>
      <c r="N24" s="8">
        <v>10</v>
      </c>
      <c r="O24" s="8">
        <v>5</v>
      </c>
      <c r="P24" s="8">
        <v>10</v>
      </c>
      <c r="Q24" s="8">
        <v>10</v>
      </c>
      <c r="R24" s="8">
        <v>4</v>
      </c>
      <c r="S24" s="9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18</v>
      </c>
      <c r="M25" s="8">
        <v>10</v>
      </c>
      <c r="N25" s="8">
        <v>9</v>
      </c>
      <c r="O25" s="8">
        <v>4</v>
      </c>
      <c r="P25" s="8">
        <v>7</v>
      </c>
      <c r="Q25" s="8">
        <v>5</v>
      </c>
      <c r="R25" s="8">
        <v>4</v>
      </c>
      <c r="S25" s="9">
        <f t="shared" si="0"/>
        <v>57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5CB5B767-E965-4A71-A863-303E222BCFED}">
      <formula1>40</formula1>
    </dataValidation>
    <dataValidation type="decimal" operator="lessThanOrEqual" allowBlank="1" showInputMessage="1" showErrorMessage="1" error="max. 15" sqref="M13:N25" xr:uid="{B1977ED6-4410-4437-B5A1-BDF2A9A3747C}">
      <formula1>15</formula1>
    </dataValidation>
    <dataValidation type="decimal" operator="lessThanOrEqual" allowBlank="1" showInputMessage="1" showErrorMessage="1" error="max. 10" sqref="P13:Q25" xr:uid="{895DD369-1FF0-49D1-B048-0B68BD8FA94B}">
      <formula1>10</formula1>
    </dataValidation>
    <dataValidation type="decimal" operator="lessThanOrEqual" allowBlank="1" showInputMessage="1" showErrorMessage="1" error="max. 5" sqref="O13:O25 R13:R25" xr:uid="{F31D1CB6-45CC-4F36-A71F-DBA97792282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FE44-607F-4990-91DB-8F8425501490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32</v>
      </c>
      <c r="M13" s="8">
        <v>11</v>
      </c>
      <c r="N13" s="8">
        <v>12</v>
      </c>
      <c r="O13" s="8">
        <v>5</v>
      </c>
      <c r="P13" s="8">
        <v>6</v>
      </c>
      <c r="Q13" s="8">
        <v>7</v>
      </c>
      <c r="R13" s="8">
        <v>5</v>
      </c>
      <c r="S13" s="9">
        <f>SUM(L13:R13)</f>
        <v>78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26</v>
      </c>
      <c r="M14" s="8">
        <v>12</v>
      </c>
      <c r="N14" s="8">
        <v>10</v>
      </c>
      <c r="O14" s="8">
        <v>5</v>
      </c>
      <c r="P14" s="8">
        <v>7</v>
      </c>
      <c r="Q14" s="8">
        <v>7</v>
      </c>
      <c r="R14" s="8">
        <v>4</v>
      </c>
      <c r="S14" s="9">
        <f t="shared" ref="S14:S25" si="0">SUM(L14:R14)</f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35</v>
      </c>
      <c r="M15" s="8">
        <v>11</v>
      </c>
      <c r="N15" s="8">
        <v>13</v>
      </c>
      <c r="O15" s="8">
        <v>5</v>
      </c>
      <c r="P15" s="8">
        <v>8</v>
      </c>
      <c r="Q15" s="8">
        <v>8</v>
      </c>
      <c r="R15" s="8">
        <v>4</v>
      </c>
      <c r="S15" s="9">
        <f t="shared" si="0"/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28</v>
      </c>
      <c r="M16" s="8">
        <v>10</v>
      </c>
      <c r="N16" s="8">
        <v>10</v>
      </c>
      <c r="O16" s="8">
        <v>5</v>
      </c>
      <c r="P16" s="8">
        <v>6</v>
      </c>
      <c r="Q16" s="8">
        <v>6</v>
      </c>
      <c r="R16" s="8">
        <v>4</v>
      </c>
      <c r="S16" s="9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33</v>
      </c>
      <c r="M17" s="8">
        <v>11</v>
      </c>
      <c r="N17" s="8">
        <v>12</v>
      </c>
      <c r="O17" s="8">
        <v>5</v>
      </c>
      <c r="P17" s="8">
        <v>7</v>
      </c>
      <c r="Q17" s="8">
        <v>7</v>
      </c>
      <c r="R17" s="8">
        <v>5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29</v>
      </c>
      <c r="M18" s="8">
        <v>14</v>
      </c>
      <c r="N18" s="8">
        <v>10</v>
      </c>
      <c r="O18" s="8">
        <v>5</v>
      </c>
      <c r="P18" s="8">
        <v>8</v>
      </c>
      <c r="Q18" s="8">
        <v>8</v>
      </c>
      <c r="R18" s="8">
        <v>5</v>
      </c>
      <c r="S18" s="9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33</v>
      </c>
      <c r="M19" s="8">
        <v>12</v>
      </c>
      <c r="N19" s="8">
        <v>12</v>
      </c>
      <c r="O19" s="8">
        <v>4</v>
      </c>
      <c r="P19" s="8">
        <v>7</v>
      </c>
      <c r="Q19" s="8">
        <v>6</v>
      </c>
      <c r="R19" s="8">
        <v>4</v>
      </c>
      <c r="S19" s="9">
        <f t="shared" si="0"/>
        <v>78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27</v>
      </c>
      <c r="M20" s="23">
        <v>12</v>
      </c>
      <c r="N20" s="23">
        <v>10</v>
      </c>
      <c r="O20" s="23">
        <v>5</v>
      </c>
      <c r="P20" s="23">
        <v>7</v>
      </c>
      <c r="Q20" s="23">
        <v>7</v>
      </c>
      <c r="R20" s="23">
        <v>3</v>
      </c>
      <c r="S20" s="24">
        <f t="shared" si="0"/>
        <v>71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31</v>
      </c>
      <c r="M21" s="8">
        <v>12</v>
      </c>
      <c r="N21" s="8">
        <v>12</v>
      </c>
      <c r="O21" s="8">
        <v>5</v>
      </c>
      <c r="P21" s="8">
        <v>5</v>
      </c>
      <c r="Q21" s="8">
        <v>7</v>
      </c>
      <c r="R21" s="8">
        <v>3</v>
      </c>
      <c r="S21" s="9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30</v>
      </c>
      <c r="M22" s="8">
        <v>12</v>
      </c>
      <c r="N22" s="8">
        <v>9</v>
      </c>
      <c r="O22" s="8">
        <v>4</v>
      </c>
      <c r="P22" s="8">
        <v>5</v>
      </c>
      <c r="Q22" s="8">
        <v>5</v>
      </c>
      <c r="R22" s="8">
        <v>3</v>
      </c>
      <c r="S22" s="9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28</v>
      </c>
      <c r="M23" s="8">
        <v>11</v>
      </c>
      <c r="N23" s="8">
        <v>10</v>
      </c>
      <c r="O23" s="8">
        <v>4</v>
      </c>
      <c r="P23" s="8">
        <v>7</v>
      </c>
      <c r="Q23" s="8">
        <v>5</v>
      </c>
      <c r="R23" s="8">
        <v>2</v>
      </c>
      <c r="S23" s="9">
        <f t="shared" si="0"/>
        <v>67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33</v>
      </c>
      <c r="M24" s="8">
        <v>11</v>
      </c>
      <c r="N24" s="8">
        <v>12</v>
      </c>
      <c r="O24" s="8">
        <v>5</v>
      </c>
      <c r="P24" s="8">
        <v>9</v>
      </c>
      <c r="Q24" s="8">
        <v>9</v>
      </c>
      <c r="R24" s="8">
        <v>5</v>
      </c>
      <c r="S24" s="9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30</v>
      </c>
      <c r="M25" s="8">
        <v>12</v>
      </c>
      <c r="N25" s="8">
        <v>10</v>
      </c>
      <c r="O25" s="8">
        <v>3</v>
      </c>
      <c r="P25" s="8">
        <v>4</v>
      </c>
      <c r="Q25" s="8">
        <v>3</v>
      </c>
      <c r="R25" s="8">
        <v>4</v>
      </c>
      <c r="S25" s="9">
        <f t="shared" si="0"/>
        <v>66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F300C9AD-04A6-4EAA-B8CC-DFCAF4667082}">
      <formula1>40</formula1>
    </dataValidation>
    <dataValidation type="decimal" operator="lessThanOrEqual" allowBlank="1" showInputMessage="1" showErrorMessage="1" error="max. 15" sqref="M13:N25" xr:uid="{8642AFA1-C2D1-4735-B471-005BD1BF735E}">
      <formula1>15</formula1>
    </dataValidation>
    <dataValidation type="decimal" operator="lessThanOrEqual" allowBlank="1" showInputMessage="1" showErrorMessage="1" error="max. 10" sqref="P13:Q25" xr:uid="{882CD47F-7719-40CD-B814-818154A9DB1B}">
      <formula1>10</formula1>
    </dataValidation>
    <dataValidation type="decimal" operator="lessThanOrEqual" allowBlank="1" showInputMessage="1" showErrorMessage="1" error="max. 5" sqref="O13:O25 R13:R25" xr:uid="{64A12073-E3DB-4E15-A7BC-A0668956365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FDE8-7C4B-4E29-81EF-274250FD0985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35</v>
      </c>
      <c r="M13" s="8">
        <v>13</v>
      </c>
      <c r="N13" s="8">
        <v>13</v>
      </c>
      <c r="O13" s="8">
        <v>5</v>
      </c>
      <c r="P13" s="8">
        <v>5</v>
      </c>
      <c r="Q13" s="8">
        <v>7</v>
      </c>
      <c r="R13" s="8">
        <v>5</v>
      </c>
      <c r="S13" s="9">
        <f>SUM(L13:R13)</f>
        <v>83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32</v>
      </c>
      <c r="M14" s="8">
        <v>12</v>
      </c>
      <c r="N14" s="8">
        <v>12</v>
      </c>
      <c r="O14" s="8">
        <v>5</v>
      </c>
      <c r="P14" s="8">
        <v>5</v>
      </c>
      <c r="Q14" s="8">
        <v>6</v>
      </c>
      <c r="R14" s="8">
        <v>4</v>
      </c>
      <c r="S14" s="9">
        <f t="shared" ref="S14:S25" si="0"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35</v>
      </c>
      <c r="M15" s="8">
        <v>12</v>
      </c>
      <c r="N15" s="8">
        <v>13</v>
      </c>
      <c r="O15" s="8">
        <v>5</v>
      </c>
      <c r="P15" s="8">
        <v>7</v>
      </c>
      <c r="Q15" s="8">
        <v>6</v>
      </c>
      <c r="R15" s="8">
        <v>4</v>
      </c>
      <c r="S15" s="9">
        <f t="shared" si="0"/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28</v>
      </c>
      <c r="M16" s="8">
        <v>11</v>
      </c>
      <c r="N16" s="8">
        <v>8</v>
      </c>
      <c r="O16" s="8">
        <v>5</v>
      </c>
      <c r="P16" s="8">
        <v>5</v>
      </c>
      <c r="Q16" s="8">
        <v>7</v>
      </c>
      <c r="R16" s="8">
        <v>4</v>
      </c>
      <c r="S16" s="9">
        <f t="shared" si="0"/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34</v>
      </c>
      <c r="M17" s="8">
        <v>13</v>
      </c>
      <c r="N17" s="8">
        <v>13</v>
      </c>
      <c r="O17" s="8">
        <v>3</v>
      </c>
      <c r="P17" s="8">
        <v>8</v>
      </c>
      <c r="Q17" s="8">
        <v>6</v>
      </c>
      <c r="R17" s="8">
        <v>5</v>
      </c>
      <c r="S17" s="9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32</v>
      </c>
      <c r="M18" s="8">
        <v>15</v>
      </c>
      <c r="N18" s="8">
        <v>12</v>
      </c>
      <c r="O18" s="8">
        <v>5</v>
      </c>
      <c r="P18" s="8">
        <v>10</v>
      </c>
      <c r="Q18" s="8">
        <v>10</v>
      </c>
      <c r="R18" s="8">
        <v>5</v>
      </c>
      <c r="S18" s="9">
        <f t="shared" si="0"/>
        <v>89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35</v>
      </c>
      <c r="M19" s="8">
        <v>15</v>
      </c>
      <c r="N19" s="8">
        <v>13</v>
      </c>
      <c r="O19" s="8">
        <v>5</v>
      </c>
      <c r="P19" s="8">
        <v>7</v>
      </c>
      <c r="Q19" s="8">
        <v>8</v>
      </c>
      <c r="R19" s="8">
        <v>4</v>
      </c>
      <c r="S19" s="9">
        <f t="shared" si="0"/>
        <v>87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29</v>
      </c>
      <c r="M20" s="23">
        <v>10</v>
      </c>
      <c r="N20" s="23">
        <v>11</v>
      </c>
      <c r="O20" s="23">
        <v>5</v>
      </c>
      <c r="P20" s="23">
        <v>9</v>
      </c>
      <c r="Q20" s="23">
        <v>9</v>
      </c>
      <c r="R20" s="23">
        <v>4</v>
      </c>
      <c r="S20" s="24">
        <f t="shared" si="0"/>
        <v>77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30</v>
      </c>
      <c r="M21" s="8">
        <v>14</v>
      </c>
      <c r="N21" s="8">
        <v>12</v>
      </c>
      <c r="O21" s="8">
        <v>4</v>
      </c>
      <c r="P21" s="8">
        <v>5</v>
      </c>
      <c r="Q21" s="8">
        <v>8</v>
      </c>
      <c r="R21" s="8">
        <v>4</v>
      </c>
      <c r="S21" s="9">
        <f t="shared" si="0"/>
        <v>77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24</v>
      </c>
      <c r="M22" s="8">
        <v>12</v>
      </c>
      <c r="N22" s="8">
        <v>9</v>
      </c>
      <c r="O22" s="8">
        <v>3</v>
      </c>
      <c r="P22" s="8">
        <v>5</v>
      </c>
      <c r="Q22" s="8">
        <v>6</v>
      </c>
      <c r="R22" s="8">
        <v>4</v>
      </c>
      <c r="S22" s="9">
        <f t="shared" si="0"/>
        <v>63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19</v>
      </c>
      <c r="M23" s="8">
        <v>10</v>
      </c>
      <c r="N23" s="8">
        <v>8</v>
      </c>
      <c r="O23" s="8">
        <v>3</v>
      </c>
      <c r="P23" s="8">
        <v>7</v>
      </c>
      <c r="Q23" s="8">
        <v>5</v>
      </c>
      <c r="R23" s="8">
        <v>2</v>
      </c>
      <c r="S23" s="9">
        <f t="shared" si="0"/>
        <v>54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30</v>
      </c>
      <c r="M24" s="8">
        <v>12</v>
      </c>
      <c r="N24" s="8">
        <v>11</v>
      </c>
      <c r="O24" s="8">
        <v>5</v>
      </c>
      <c r="P24" s="8">
        <v>10</v>
      </c>
      <c r="Q24" s="8">
        <v>10</v>
      </c>
      <c r="R24" s="8">
        <v>4</v>
      </c>
      <c r="S24" s="9">
        <f t="shared" si="0"/>
        <v>82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16</v>
      </c>
      <c r="M25" s="8">
        <v>10</v>
      </c>
      <c r="N25" s="8">
        <v>8</v>
      </c>
      <c r="O25" s="8">
        <v>4</v>
      </c>
      <c r="P25" s="8">
        <v>7</v>
      </c>
      <c r="Q25" s="8">
        <v>5</v>
      </c>
      <c r="R25" s="8">
        <v>4</v>
      </c>
      <c r="S25" s="9">
        <f t="shared" si="0"/>
        <v>54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D426276E-BC8A-45E7-83BB-9A6CE9F0F26F}">
      <formula1>40</formula1>
    </dataValidation>
    <dataValidation type="decimal" operator="lessThanOrEqual" allowBlank="1" showInputMessage="1" showErrorMessage="1" error="max. 15" sqref="M13:N25" xr:uid="{8D8DB695-38C5-4B5B-A910-2E7B372E1E57}">
      <formula1>15</formula1>
    </dataValidation>
    <dataValidation type="decimal" operator="lessThanOrEqual" allowBlank="1" showInputMessage="1" showErrorMessage="1" error="max. 10" sqref="P13:Q25" xr:uid="{39640CA1-4E22-4820-A16E-1E28ABE235B8}">
      <formula1>10</formula1>
    </dataValidation>
    <dataValidation type="decimal" operator="lessThanOrEqual" allowBlank="1" showInputMessage="1" showErrorMessage="1" error="max. 5" sqref="O13:O25 R13:R25" xr:uid="{5CCFFB5C-040C-43AD-AD9B-15E5757D1155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027B-0C21-4722-A83E-156A218F6A1F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35</v>
      </c>
      <c r="M13" s="8">
        <v>10</v>
      </c>
      <c r="N13" s="8">
        <v>15</v>
      </c>
      <c r="O13" s="8">
        <v>5</v>
      </c>
      <c r="P13" s="8">
        <v>10</v>
      </c>
      <c r="Q13" s="8">
        <v>8</v>
      </c>
      <c r="R13" s="8">
        <v>5</v>
      </c>
      <c r="S13" s="9">
        <f>SUM(L13:R13)</f>
        <v>88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25</v>
      </c>
      <c r="M14" s="8">
        <v>12</v>
      </c>
      <c r="N14" s="8">
        <v>8</v>
      </c>
      <c r="O14" s="8">
        <v>5</v>
      </c>
      <c r="P14" s="8">
        <v>9</v>
      </c>
      <c r="Q14" s="8">
        <v>7</v>
      </c>
      <c r="R14" s="8">
        <v>4</v>
      </c>
      <c r="S14" s="9">
        <f t="shared" ref="S14:S25" si="0"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38</v>
      </c>
      <c r="M15" s="8">
        <v>11</v>
      </c>
      <c r="N15" s="8">
        <v>12</v>
      </c>
      <c r="O15" s="8">
        <v>5</v>
      </c>
      <c r="P15" s="8">
        <v>9</v>
      </c>
      <c r="Q15" s="8">
        <v>9</v>
      </c>
      <c r="R15" s="8">
        <v>4</v>
      </c>
      <c r="S15" s="9">
        <f t="shared" si="0"/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20</v>
      </c>
      <c r="M16" s="8">
        <v>8</v>
      </c>
      <c r="N16" s="8">
        <v>10</v>
      </c>
      <c r="O16" s="8">
        <v>4</v>
      </c>
      <c r="P16" s="8">
        <v>8</v>
      </c>
      <c r="Q16" s="8">
        <v>7</v>
      </c>
      <c r="R16" s="8">
        <v>4</v>
      </c>
      <c r="S16" s="9">
        <f t="shared" si="0"/>
        <v>61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30</v>
      </c>
      <c r="M17" s="8">
        <v>10</v>
      </c>
      <c r="N17" s="8">
        <v>12</v>
      </c>
      <c r="O17" s="8">
        <v>5</v>
      </c>
      <c r="P17" s="8">
        <v>8</v>
      </c>
      <c r="Q17" s="8">
        <v>9</v>
      </c>
      <c r="R17" s="8">
        <v>5</v>
      </c>
      <c r="S17" s="9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24</v>
      </c>
      <c r="M18" s="8">
        <v>12</v>
      </c>
      <c r="N18" s="8">
        <v>10</v>
      </c>
      <c r="O18" s="8">
        <v>5</v>
      </c>
      <c r="P18" s="8">
        <v>9</v>
      </c>
      <c r="Q18" s="8">
        <v>9</v>
      </c>
      <c r="R18" s="8">
        <v>5</v>
      </c>
      <c r="S18" s="9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36</v>
      </c>
      <c r="M19" s="8">
        <v>10</v>
      </c>
      <c r="N19" s="8">
        <v>15</v>
      </c>
      <c r="O19" s="8">
        <v>4</v>
      </c>
      <c r="P19" s="8">
        <v>8</v>
      </c>
      <c r="Q19" s="8">
        <v>7</v>
      </c>
      <c r="R19" s="8">
        <v>4</v>
      </c>
      <c r="S19" s="9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29</v>
      </c>
      <c r="M20" s="23">
        <v>12</v>
      </c>
      <c r="N20" s="23">
        <v>10</v>
      </c>
      <c r="O20" s="23">
        <v>5</v>
      </c>
      <c r="P20" s="23">
        <v>8</v>
      </c>
      <c r="Q20" s="23">
        <v>8</v>
      </c>
      <c r="R20" s="23">
        <v>4</v>
      </c>
      <c r="S20" s="24">
        <f t="shared" si="0"/>
        <v>76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32</v>
      </c>
      <c r="M21" s="8">
        <v>11</v>
      </c>
      <c r="N21" s="8">
        <v>13</v>
      </c>
      <c r="O21" s="8">
        <v>5</v>
      </c>
      <c r="P21" s="8">
        <v>7</v>
      </c>
      <c r="Q21" s="8">
        <v>8</v>
      </c>
      <c r="R21" s="8">
        <v>3</v>
      </c>
      <c r="S21" s="9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22</v>
      </c>
      <c r="M22" s="8">
        <v>10</v>
      </c>
      <c r="N22" s="8">
        <v>10</v>
      </c>
      <c r="O22" s="8">
        <v>5</v>
      </c>
      <c r="P22" s="8">
        <v>6</v>
      </c>
      <c r="Q22" s="8">
        <v>7</v>
      </c>
      <c r="R22" s="8">
        <v>3</v>
      </c>
      <c r="S22" s="9">
        <f t="shared" si="0"/>
        <v>63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20</v>
      </c>
      <c r="M23" s="8">
        <v>12</v>
      </c>
      <c r="N23" s="8">
        <v>9</v>
      </c>
      <c r="O23" s="8">
        <v>5</v>
      </c>
      <c r="P23" s="8">
        <v>8</v>
      </c>
      <c r="Q23" s="8">
        <v>6</v>
      </c>
      <c r="R23" s="8">
        <v>2</v>
      </c>
      <c r="S23" s="9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34</v>
      </c>
      <c r="M24" s="8">
        <v>10</v>
      </c>
      <c r="N24" s="8">
        <v>15</v>
      </c>
      <c r="O24" s="8">
        <v>4</v>
      </c>
      <c r="P24" s="8">
        <v>9</v>
      </c>
      <c r="Q24" s="8">
        <v>9</v>
      </c>
      <c r="R24" s="8">
        <v>5</v>
      </c>
      <c r="S24" s="9">
        <f t="shared" si="0"/>
        <v>86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20</v>
      </c>
      <c r="M25" s="8">
        <v>12</v>
      </c>
      <c r="N25" s="8">
        <v>10</v>
      </c>
      <c r="O25" s="8">
        <v>3</v>
      </c>
      <c r="P25" s="8">
        <v>8</v>
      </c>
      <c r="Q25" s="8">
        <v>5</v>
      </c>
      <c r="R25" s="8">
        <v>4</v>
      </c>
      <c r="S25" s="9">
        <f t="shared" si="0"/>
        <v>62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7C639DD7-B390-4E27-A578-C168EB4E5EE1}">
      <formula1>40</formula1>
    </dataValidation>
    <dataValidation type="decimal" operator="lessThanOrEqual" allowBlank="1" showInputMessage="1" showErrorMessage="1" error="max. 15" sqref="M13:N25" xr:uid="{36EA7DD3-42BF-47F8-8C35-E3968E5F7622}">
      <formula1>15</formula1>
    </dataValidation>
    <dataValidation type="decimal" operator="lessThanOrEqual" allowBlank="1" showInputMessage="1" showErrorMessage="1" error="max. 10" sqref="P13:Q25" xr:uid="{1333C724-E8AB-4197-BB8D-113ECF682E2B}">
      <formula1>10</formula1>
    </dataValidation>
    <dataValidation type="decimal" operator="lessThanOrEqual" allowBlank="1" showInputMessage="1" showErrorMessage="1" error="max. 5" sqref="O13:O25 R13:R25" xr:uid="{CD544232-10B2-45A6-B600-7E8074F7F984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651E-FFC4-494E-B1DE-99C50E959761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35</v>
      </c>
      <c r="M13" s="8">
        <v>13</v>
      </c>
      <c r="N13" s="8">
        <v>13</v>
      </c>
      <c r="O13" s="8">
        <v>5</v>
      </c>
      <c r="P13" s="8">
        <v>9</v>
      </c>
      <c r="Q13" s="8">
        <v>8</v>
      </c>
      <c r="R13" s="8">
        <v>5</v>
      </c>
      <c r="S13" s="9">
        <f>SUM(L13:R13)</f>
        <v>88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28</v>
      </c>
      <c r="M14" s="8">
        <v>10</v>
      </c>
      <c r="N14" s="8">
        <v>11</v>
      </c>
      <c r="O14" s="8">
        <v>4</v>
      </c>
      <c r="P14" s="8">
        <v>7</v>
      </c>
      <c r="Q14" s="8">
        <v>8</v>
      </c>
      <c r="R14" s="8">
        <v>4</v>
      </c>
      <c r="S14" s="9">
        <f t="shared" ref="S14:S25" si="0">SUM(L14:R14)</f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38</v>
      </c>
      <c r="M15" s="8">
        <v>11</v>
      </c>
      <c r="N15" s="8">
        <v>12</v>
      </c>
      <c r="O15" s="8">
        <v>5</v>
      </c>
      <c r="P15" s="8">
        <v>10</v>
      </c>
      <c r="Q15" s="8">
        <v>10</v>
      </c>
      <c r="R15" s="8">
        <v>4</v>
      </c>
      <c r="S15" s="9">
        <f t="shared" si="0"/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20</v>
      </c>
      <c r="M16" s="8">
        <v>10</v>
      </c>
      <c r="N16" s="8">
        <v>8</v>
      </c>
      <c r="O16" s="8">
        <v>4</v>
      </c>
      <c r="P16" s="8">
        <v>8</v>
      </c>
      <c r="Q16" s="8">
        <v>8</v>
      </c>
      <c r="R16" s="8">
        <v>4</v>
      </c>
      <c r="S16" s="9">
        <f t="shared" si="0"/>
        <v>62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30</v>
      </c>
      <c r="M17" s="8">
        <v>12</v>
      </c>
      <c r="N17" s="8">
        <v>11</v>
      </c>
      <c r="O17" s="8">
        <v>5</v>
      </c>
      <c r="P17" s="8">
        <v>9</v>
      </c>
      <c r="Q17" s="8">
        <v>8</v>
      </c>
      <c r="R17" s="8">
        <v>5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30</v>
      </c>
      <c r="M18" s="8">
        <v>15</v>
      </c>
      <c r="N18" s="8">
        <v>7</v>
      </c>
      <c r="O18" s="8">
        <v>5</v>
      </c>
      <c r="P18" s="8">
        <v>10</v>
      </c>
      <c r="Q18" s="8">
        <v>10</v>
      </c>
      <c r="R18" s="8">
        <v>5</v>
      </c>
      <c r="S18" s="9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35</v>
      </c>
      <c r="M19" s="8">
        <v>14</v>
      </c>
      <c r="N19" s="8">
        <v>13</v>
      </c>
      <c r="O19" s="8">
        <v>5</v>
      </c>
      <c r="P19" s="8">
        <v>9</v>
      </c>
      <c r="Q19" s="8">
        <v>9</v>
      </c>
      <c r="R19" s="8">
        <v>4</v>
      </c>
      <c r="S19" s="9">
        <f t="shared" si="0"/>
        <v>89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30</v>
      </c>
      <c r="M20" s="23">
        <v>11</v>
      </c>
      <c r="N20" s="23">
        <v>10</v>
      </c>
      <c r="O20" s="23">
        <v>5</v>
      </c>
      <c r="P20" s="23">
        <v>9</v>
      </c>
      <c r="Q20" s="23">
        <v>9</v>
      </c>
      <c r="R20" s="23">
        <v>3</v>
      </c>
      <c r="S20" s="24">
        <f t="shared" si="0"/>
        <v>77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30</v>
      </c>
      <c r="M21" s="8">
        <v>14</v>
      </c>
      <c r="N21" s="8">
        <v>15</v>
      </c>
      <c r="O21" s="8">
        <v>4</v>
      </c>
      <c r="P21" s="8">
        <v>5</v>
      </c>
      <c r="Q21" s="8">
        <v>8</v>
      </c>
      <c r="R21" s="8">
        <v>3</v>
      </c>
      <c r="S21" s="9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20</v>
      </c>
      <c r="M22" s="8">
        <v>12</v>
      </c>
      <c r="N22" s="8">
        <v>7</v>
      </c>
      <c r="O22" s="8">
        <v>3</v>
      </c>
      <c r="P22" s="8">
        <v>5</v>
      </c>
      <c r="Q22" s="8">
        <v>6</v>
      </c>
      <c r="R22" s="8">
        <v>3</v>
      </c>
      <c r="S22" s="9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20</v>
      </c>
      <c r="M23" s="8">
        <v>11</v>
      </c>
      <c r="N23" s="8">
        <v>5</v>
      </c>
      <c r="O23" s="8">
        <v>4</v>
      </c>
      <c r="P23" s="8">
        <v>8</v>
      </c>
      <c r="Q23" s="8">
        <v>7</v>
      </c>
      <c r="R23" s="8">
        <v>2</v>
      </c>
      <c r="S23" s="9">
        <f t="shared" si="0"/>
        <v>57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30</v>
      </c>
      <c r="M24" s="8">
        <v>10</v>
      </c>
      <c r="N24" s="8">
        <v>12</v>
      </c>
      <c r="O24" s="8">
        <v>5</v>
      </c>
      <c r="P24" s="8">
        <v>9</v>
      </c>
      <c r="Q24" s="8">
        <v>9</v>
      </c>
      <c r="R24" s="8">
        <v>5</v>
      </c>
      <c r="S24" s="9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20</v>
      </c>
      <c r="M25" s="8">
        <v>10</v>
      </c>
      <c r="N25" s="8">
        <v>10</v>
      </c>
      <c r="O25" s="8">
        <v>4</v>
      </c>
      <c r="P25" s="8">
        <v>5</v>
      </c>
      <c r="Q25" s="8">
        <v>4</v>
      </c>
      <c r="R25" s="8">
        <v>4</v>
      </c>
      <c r="S25" s="9">
        <f t="shared" si="0"/>
        <v>57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EC81C23F-2B42-4BF5-BA0E-9F2489C13B79}">
      <formula1>40</formula1>
    </dataValidation>
    <dataValidation type="decimal" operator="lessThanOrEqual" allowBlank="1" showInputMessage="1" showErrorMessage="1" error="max. 15" sqref="M13:N25" xr:uid="{1798F90A-CA5F-4643-8E52-9937F04D020C}">
      <formula1>15</formula1>
    </dataValidation>
    <dataValidation type="decimal" operator="lessThanOrEqual" allowBlank="1" showInputMessage="1" showErrorMessage="1" error="max. 10" sqref="P13:Q25" xr:uid="{77EE1C11-FFDB-4AB6-BA0E-F170514B943C}">
      <formula1>10</formula1>
    </dataValidation>
    <dataValidation type="decimal" operator="lessThanOrEqual" allowBlank="1" showInputMessage="1" showErrorMessage="1" error="max. 5" sqref="O13:O25 R13:R25" xr:uid="{E61882E4-CE86-4AE0-BD6F-7D38068EC6E4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82EC-156C-40CE-8126-D349B7783C84}">
  <dimension ref="A1:CC27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21.4414062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46</v>
      </c>
    </row>
    <row r="2" spans="1:81" ht="14.4" x14ac:dyDescent="0.3">
      <c r="A2" s="4" t="s">
        <v>47</v>
      </c>
      <c r="D2" s="4" t="s">
        <v>26</v>
      </c>
    </row>
    <row r="3" spans="1:81" ht="14.4" x14ac:dyDescent="0.3">
      <c r="A3" s="4" t="s">
        <v>37</v>
      </c>
      <c r="D3" s="2" t="s">
        <v>42</v>
      </c>
    </row>
    <row r="4" spans="1:81" ht="14.4" x14ac:dyDescent="0.3">
      <c r="A4" s="4" t="s">
        <v>48</v>
      </c>
      <c r="D4" s="2" t="s">
        <v>43</v>
      </c>
    </row>
    <row r="5" spans="1:81" ht="12.6" x14ac:dyDescent="0.3">
      <c r="A5" s="4" t="s">
        <v>49</v>
      </c>
      <c r="D5" s="2" t="s">
        <v>44</v>
      </c>
    </row>
    <row r="6" spans="1:81" ht="14.4" x14ac:dyDescent="0.3">
      <c r="A6" s="4" t="s">
        <v>50</v>
      </c>
      <c r="D6" s="2" t="s">
        <v>45</v>
      </c>
    </row>
    <row r="7" spans="1:81" ht="12.6" x14ac:dyDescent="0.3">
      <c r="A7" s="4" t="s">
        <v>25</v>
      </c>
      <c r="D7" s="4" t="s">
        <v>27</v>
      </c>
    </row>
    <row r="8" spans="1:81" ht="38.4" customHeight="1" x14ac:dyDescent="0.3">
      <c r="A8" s="17" t="s">
        <v>38</v>
      </c>
      <c r="D8" s="66" t="s">
        <v>41</v>
      </c>
      <c r="E8" s="66"/>
      <c r="F8" s="66"/>
      <c r="G8" s="66"/>
      <c r="H8" s="66"/>
      <c r="I8" s="66"/>
      <c r="J8" s="66"/>
      <c r="K8" s="66"/>
    </row>
    <row r="9" spans="1:81" ht="12.6" x14ac:dyDescent="0.3">
      <c r="A9" s="4"/>
    </row>
    <row r="10" spans="1:81" ht="26.4" customHeight="1" x14ac:dyDescent="0.3">
      <c r="A10" s="67" t="s">
        <v>0</v>
      </c>
      <c r="B10" s="67" t="s">
        <v>1</v>
      </c>
      <c r="C10" s="67" t="s">
        <v>20</v>
      </c>
      <c r="D10" s="67" t="s">
        <v>13</v>
      </c>
      <c r="E10" s="72" t="s">
        <v>2</v>
      </c>
      <c r="F10" s="67" t="s">
        <v>34</v>
      </c>
      <c r="G10" s="67"/>
      <c r="H10" s="67" t="s">
        <v>35</v>
      </c>
      <c r="I10" s="67"/>
      <c r="J10" s="67" t="s">
        <v>36</v>
      </c>
      <c r="K10" s="67"/>
      <c r="L10" s="67" t="s">
        <v>16</v>
      </c>
      <c r="M10" s="67" t="s">
        <v>14</v>
      </c>
      <c r="N10" s="67" t="s">
        <v>17</v>
      </c>
      <c r="O10" s="67" t="s">
        <v>31</v>
      </c>
      <c r="P10" s="67" t="s">
        <v>32</v>
      </c>
      <c r="Q10" s="67" t="s">
        <v>33</v>
      </c>
      <c r="R10" s="67" t="s">
        <v>3</v>
      </c>
      <c r="S10" s="67" t="s">
        <v>4</v>
      </c>
    </row>
    <row r="11" spans="1:81" ht="59.4" customHeight="1" x14ac:dyDescent="0.3">
      <c r="A11" s="71"/>
      <c r="B11" s="71"/>
      <c r="C11" s="71"/>
      <c r="D11" s="71"/>
      <c r="E11" s="73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81" ht="28.95" customHeight="1" x14ac:dyDescent="0.3">
      <c r="A12" s="71"/>
      <c r="B12" s="71"/>
      <c r="C12" s="71"/>
      <c r="D12" s="71"/>
      <c r="E12" s="73"/>
      <c r="F12" s="45" t="s">
        <v>28</v>
      </c>
      <c r="G12" s="44" t="s">
        <v>29</v>
      </c>
      <c r="H12" s="44" t="s">
        <v>28</v>
      </c>
      <c r="I12" s="44" t="s">
        <v>29</v>
      </c>
      <c r="J12" s="44" t="s">
        <v>28</v>
      </c>
      <c r="K12" s="44" t="s">
        <v>29</v>
      </c>
      <c r="L12" s="44" t="s">
        <v>30</v>
      </c>
      <c r="M12" s="44" t="s">
        <v>22</v>
      </c>
      <c r="N12" s="44" t="s">
        <v>22</v>
      </c>
      <c r="O12" s="44" t="s">
        <v>23</v>
      </c>
      <c r="P12" s="44" t="s">
        <v>24</v>
      </c>
      <c r="Q12" s="44" t="s">
        <v>24</v>
      </c>
      <c r="R12" s="44" t="s">
        <v>23</v>
      </c>
      <c r="S12" s="44"/>
    </row>
    <row r="13" spans="1:81" s="6" customFormat="1" ht="12.75" customHeight="1" x14ac:dyDescent="0.2">
      <c r="A13" s="29" t="s">
        <v>51</v>
      </c>
      <c r="B13" s="29" t="s">
        <v>63</v>
      </c>
      <c r="C13" s="29" t="s">
        <v>75</v>
      </c>
      <c r="D13" s="30">
        <v>45473100</v>
      </c>
      <c r="E13" s="35">
        <v>15000000</v>
      </c>
      <c r="F13" s="37" t="s">
        <v>109</v>
      </c>
      <c r="G13" s="15" t="s">
        <v>39</v>
      </c>
      <c r="H13" s="15"/>
      <c r="I13" s="15"/>
      <c r="J13" s="15" t="s">
        <v>113</v>
      </c>
      <c r="K13" s="15" t="s">
        <v>39</v>
      </c>
      <c r="L13" s="8">
        <v>27</v>
      </c>
      <c r="M13" s="8">
        <v>12</v>
      </c>
      <c r="N13" s="8">
        <v>11</v>
      </c>
      <c r="O13" s="8">
        <v>4</v>
      </c>
      <c r="P13" s="8">
        <v>5</v>
      </c>
      <c r="Q13" s="8">
        <v>7</v>
      </c>
      <c r="R13" s="8">
        <v>5</v>
      </c>
      <c r="S13" s="9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6" customFormat="1" ht="12.75" customHeight="1" x14ac:dyDescent="0.2">
      <c r="A14" s="31" t="s">
        <v>52</v>
      </c>
      <c r="B14" s="31" t="s">
        <v>64</v>
      </c>
      <c r="C14" s="31" t="s">
        <v>76</v>
      </c>
      <c r="D14" s="32">
        <v>8210846</v>
      </c>
      <c r="E14" s="33">
        <v>2000000</v>
      </c>
      <c r="F14" s="38"/>
      <c r="G14" s="10"/>
      <c r="H14" s="6" t="s">
        <v>112</v>
      </c>
      <c r="I14" s="10"/>
      <c r="J14" s="10"/>
      <c r="K14" s="10"/>
      <c r="L14" s="8">
        <v>25</v>
      </c>
      <c r="M14" s="8">
        <v>12</v>
      </c>
      <c r="N14" s="8">
        <v>11</v>
      </c>
      <c r="O14" s="8">
        <v>4</v>
      </c>
      <c r="P14" s="8">
        <v>7</v>
      </c>
      <c r="Q14" s="8">
        <v>7</v>
      </c>
      <c r="R14" s="8">
        <v>4</v>
      </c>
      <c r="S14" s="9">
        <f t="shared" ref="S14:S25" si="0"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2">
      <c r="A15" s="34" t="s">
        <v>53</v>
      </c>
      <c r="B15" s="34" t="s">
        <v>65</v>
      </c>
      <c r="C15" s="34" t="s">
        <v>77</v>
      </c>
      <c r="D15" s="30">
        <v>955000</v>
      </c>
      <c r="E15" s="35">
        <v>600000</v>
      </c>
      <c r="F15" s="38" t="s">
        <v>111</v>
      </c>
      <c r="G15" s="10" t="s">
        <v>39</v>
      </c>
      <c r="H15" s="10"/>
      <c r="I15" s="10"/>
      <c r="J15" s="10"/>
      <c r="K15" s="10"/>
      <c r="L15" s="8">
        <v>35</v>
      </c>
      <c r="M15" s="8">
        <v>11</v>
      </c>
      <c r="N15" s="8">
        <v>10</v>
      </c>
      <c r="O15" s="8">
        <v>5</v>
      </c>
      <c r="P15" s="8">
        <v>7</v>
      </c>
      <c r="Q15" s="8">
        <v>6</v>
      </c>
      <c r="R15" s="8">
        <v>3</v>
      </c>
      <c r="S15" s="9">
        <f t="shared" si="0"/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34" t="s">
        <v>54</v>
      </c>
      <c r="B16" s="34" t="s">
        <v>66</v>
      </c>
      <c r="C16" s="34" t="s">
        <v>78</v>
      </c>
      <c r="D16" s="30">
        <v>3194340</v>
      </c>
      <c r="E16" s="35">
        <v>1300000</v>
      </c>
      <c r="F16" s="39" t="s">
        <v>101</v>
      </c>
      <c r="G16" s="10" t="s">
        <v>40</v>
      </c>
      <c r="H16" s="10"/>
      <c r="I16" s="10"/>
      <c r="J16" s="10" t="s">
        <v>110</v>
      </c>
      <c r="K16" s="10" t="s">
        <v>40</v>
      </c>
      <c r="L16" s="8">
        <v>22</v>
      </c>
      <c r="M16" s="8">
        <v>11</v>
      </c>
      <c r="N16" s="8">
        <v>9</v>
      </c>
      <c r="O16" s="8">
        <v>5</v>
      </c>
      <c r="P16" s="8">
        <v>6</v>
      </c>
      <c r="Q16" s="8">
        <v>7</v>
      </c>
      <c r="R16" s="8">
        <v>4</v>
      </c>
      <c r="S16" s="9">
        <f t="shared" si="0"/>
        <v>64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34" t="s">
        <v>55</v>
      </c>
      <c r="B17" s="34" t="s">
        <v>67</v>
      </c>
      <c r="C17" s="34" t="s">
        <v>79</v>
      </c>
      <c r="D17" s="30">
        <v>2735000</v>
      </c>
      <c r="E17" s="35">
        <v>1700000</v>
      </c>
      <c r="F17" s="38" t="s">
        <v>104</v>
      </c>
      <c r="G17" s="10" t="s">
        <v>40</v>
      </c>
      <c r="H17" s="10" t="s">
        <v>111</v>
      </c>
      <c r="I17" s="10" t="s">
        <v>39</v>
      </c>
      <c r="J17" s="10" t="s">
        <v>102</v>
      </c>
      <c r="K17" s="10" t="s">
        <v>39</v>
      </c>
      <c r="L17" s="8">
        <v>25</v>
      </c>
      <c r="M17" s="8">
        <v>12</v>
      </c>
      <c r="N17" s="8">
        <v>10</v>
      </c>
      <c r="O17" s="8">
        <v>4</v>
      </c>
      <c r="P17" s="8">
        <v>8</v>
      </c>
      <c r="Q17" s="8">
        <v>6</v>
      </c>
      <c r="R17" s="8">
        <v>5</v>
      </c>
      <c r="S17" s="9">
        <f t="shared" si="0"/>
        <v>70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x14ac:dyDescent="0.2">
      <c r="A18" s="34" t="s">
        <v>56</v>
      </c>
      <c r="B18" s="34" t="s">
        <v>68</v>
      </c>
      <c r="C18" s="34" t="s">
        <v>80</v>
      </c>
      <c r="D18" s="30">
        <v>537639</v>
      </c>
      <c r="E18" s="30">
        <v>268000</v>
      </c>
      <c r="F18" s="40" t="s">
        <v>112</v>
      </c>
      <c r="G18" s="10"/>
      <c r="H18" s="10" t="s">
        <v>109</v>
      </c>
      <c r="I18" s="10" t="s">
        <v>40</v>
      </c>
      <c r="J18" s="11" t="s">
        <v>106</v>
      </c>
      <c r="K18" s="10" t="s">
        <v>39</v>
      </c>
      <c r="L18" s="8">
        <v>28</v>
      </c>
      <c r="M18" s="8">
        <v>14</v>
      </c>
      <c r="N18" s="8">
        <v>8</v>
      </c>
      <c r="O18" s="8">
        <v>5</v>
      </c>
      <c r="P18" s="8">
        <v>8</v>
      </c>
      <c r="Q18" s="8">
        <v>8</v>
      </c>
      <c r="R18" s="8">
        <v>5</v>
      </c>
      <c r="S18" s="9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31" t="s">
        <v>57</v>
      </c>
      <c r="B19" s="31" t="s">
        <v>69</v>
      </c>
      <c r="C19" s="31" t="s">
        <v>81</v>
      </c>
      <c r="D19" s="32">
        <v>61600000</v>
      </c>
      <c r="E19" s="32">
        <v>15000000</v>
      </c>
      <c r="F19" s="38"/>
      <c r="G19" s="10"/>
      <c r="H19" s="10" t="s">
        <v>104</v>
      </c>
      <c r="I19" s="10" t="s">
        <v>39</v>
      </c>
      <c r="J19" s="10" t="s">
        <v>105</v>
      </c>
      <c r="K19" s="10" t="s">
        <v>39</v>
      </c>
      <c r="L19" s="8">
        <v>25</v>
      </c>
      <c r="M19" s="8">
        <v>13</v>
      </c>
      <c r="N19" s="8">
        <v>10</v>
      </c>
      <c r="O19" s="8">
        <v>5</v>
      </c>
      <c r="P19" s="8">
        <v>7</v>
      </c>
      <c r="Q19" s="8">
        <v>8</v>
      </c>
      <c r="R19" s="8">
        <v>4</v>
      </c>
      <c r="S19" s="9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26" customFormat="1" ht="12.75" customHeight="1" x14ac:dyDescent="0.2">
      <c r="A20" s="34" t="s">
        <v>58</v>
      </c>
      <c r="B20" s="34" t="s">
        <v>70</v>
      </c>
      <c r="C20" s="34" t="s">
        <v>82</v>
      </c>
      <c r="D20" s="30">
        <v>1194000</v>
      </c>
      <c r="E20" s="30">
        <v>700000</v>
      </c>
      <c r="F20" s="41"/>
      <c r="G20" s="22"/>
      <c r="H20" s="22"/>
      <c r="I20" s="22"/>
      <c r="J20" s="22" t="s">
        <v>103</v>
      </c>
      <c r="K20" s="22" t="s">
        <v>39</v>
      </c>
      <c r="L20" s="23">
        <v>25</v>
      </c>
      <c r="M20" s="23">
        <v>10</v>
      </c>
      <c r="N20" s="23">
        <v>10</v>
      </c>
      <c r="O20" s="23">
        <v>5</v>
      </c>
      <c r="P20" s="23">
        <v>8</v>
      </c>
      <c r="Q20" s="23">
        <v>9</v>
      </c>
      <c r="R20" s="23">
        <v>3</v>
      </c>
      <c r="S20" s="24">
        <f t="shared" si="0"/>
        <v>70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</row>
    <row r="21" spans="1:81" s="6" customFormat="1" ht="13.5" customHeight="1" x14ac:dyDescent="0.2">
      <c r="A21" s="31" t="s">
        <v>59</v>
      </c>
      <c r="B21" s="31" t="s">
        <v>71</v>
      </c>
      <c r="C21" s="31" t="s">
        <v>83</v>
      </c>
      <c r="D21" s="32">
        <v>2995880</v>
      </c>
      <c r="E21" s="32">
        <v>1900000</v>
      </c>
      <c r="F21" s="38"/>
      <c r="G21" s="10"/>
      <c r="H21" s="6" t="s">
        <v>112</v>
      </c>
      <c r="I21" s="10"/>
      <c r="J21" s="10" t="s">
        <v>107</v>
      </c>
      <c r="K21" s="10" t="s">
        <v>39</v>
      </c>
      <c r="L21" s="8">
        <v>25</v>
      </c>
      <c r="M21" s="8">
        <v>14</v>
      </c>
      <c r="N21" s="8">
        <v>15</v>
      </c>
      <c r="O21" s="8">
        <v>4</v>
      </c>
      <c r="P21" s="8">
        <v>5</v>
      </c>
      <c r="Q21" s="8">
        <v>8</v>
      </c>
      <c r="R21" s="8">
        <v>4</v>
      </c>
      <c r="S21" s="9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42" t="s">
        <v>60</v>
      </c>
      <c r="B22" s="42" t="s">
        <v>71</v>
      </c>
      <c r="C22" s="42" t="s">
        <v>84</v>
      </c>
      <c r="D22" s="43">
        <v>3029360</v>
      </c>
      <c r="E22" s="43">
        <v>2300000</v>
      </c>
      <c r="F22" s="7" t="s">
        <v>111</v>
      </c>
      <c r="G22" s="10" t="s">
        <v>40</v>
      </c>
      <c r="H22" s="10"/>
      <c r="I22" s="10"/>
      <c r="J22" s="10" t="s">
        <v>113</v>
      </c>
      <c r="K22" s="10" t="s">
        <v>39</v>
      </c>
      <c r="L22" s="8">
        <v>20</v>
      </c>
      <c r="M22" s="8">
        <v>12</v>
      </c>
      <c r="N22" s="8">
        <v>10</v>
      </c>
      <c r="O22" s="8">
        <v>3</v>
      </c>
      <c r="P22" s="8">
        <v>5</v>
      </c>
      <c r="Q22" s="8">
        <v>6</v>
      </c>
      <c r="R22" s="8">
        <v>4</v>
      </c>
      <c r="S22" s="9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12" t="s">
        <v>100</v>
      </c>
      <c r="B23" s="12" t="s">
        <v>72</v>
      </c>
      <c r="C23" s="12" t="s">
        <v>85</v>
      </c>
      <c r="D23" s="13">
        <v>198762</v>
      </c>
      <c r="E23" s="13">
        <v>99000</v>
      </c>
      <c r="F23" s="7" t="s">
        <v>101</v>
      </c>
      <c r="G23" s="10" t="s">
        <v>39</v>
      </c>
      <c r="H23" s="10"/>
      <c r="I23" s="10"/>
      <c r="J23" s="10"/>
      <c r="K23" s="10"/>
      <c r="L23" s="8">
        <v>20</v>
      </c>
      <c r="M23" s="8">
        <v>10</v>
      </c>
      <c r="N23" s="8">
        <v>6</v>
      </c>
      <c r="O23" s="8">
        <v>3</v>
      </c>
      <c r="P23" s="8">
        <v>7</v>
      </c>
      <c r="Q23" s="8">
        <v>5</v>
      </c>
      <c r="R23" s="8">
        <v>2</v>
      </c>
      <c r="S23" s="9">
        <f t="shared" si="0"/>
        <v>53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20" t="s">
        <v>61</v>
      </c>
      <c r="B24" s="20" t="s">
        <v>73</v>
      </c>
      <c r="C24" s="20" t="s">
        <v>86</v>
      </c>
      <c r="D24" s="36">
        <v>1111000</v>
      </c>
      <c r="E24" s="36">
        <v>390000</v>
      </c>
      <c r="F24" s="11" t="s">
        <v>104</v>
      </c>
      <c r="G24" s="10" t="s">
        <v>39</v>
      </c>
      <c r="H24" s="10" t="s">
        <v>111</v>
      </c>
      <c r="I24" s="10" t="s">
        <v>39</v>
      </c>
      <c r="J24" s="10"/>
      <c r="K24" s="10"/>
      <c r="L24" s="8">
        <v>28</v>
      </c>
      <c r="M24" s="8">
        <v>11</v>
      </c>
      <c r="N24" s="8">
        <v>10</v>
      </c>
      <c r="O24" s="8">
        <v>5</v>
      </c>
      <c r="P24" s="8">
        <v>8</v>
      </c>
      <c r="Q24" s="8">
        <v>8</v>
      </c>
      <c r="R24" s="8">
        <v>5</v>
      </c>
      <c r="S24" s="9">
        <f t="shared" si="0"/>
        <v>75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6" customHeight="1" x14ac:dyDescent="0.2">
      <c r="A25" s="20" t="s">
        <v>62</v>
      </c>
      <c r="B25" s="20" t="s">
        <v>74</v>
      </c>
      <c r="C25" s="20" t="s">
        <v>87</v>
      </c>
      <c r="D25" s="36">
        <v>24000000</v>
      </c>
      <c r="E25" s="36">
        <v>8000000</v>
      </c>
      <c r="F25" s="6" t="s">
        <v>112</v>
      </c>
      <c r="G25" s="10"/>
      <c r="H25" s="10" t="s">
        <v>104</v>
      </c>
      <c r="I25" s="10" t="s">
        <v>40</v>
      </c>
      <c r="J25" s="10" t="s">
        <v>108</v>
      </c>
      <c r="K25" s="10" t="s">
        <v>39</v>
      </c>
      <c r="L25" s="8">
        <v>23</v>
      </c>
      <c r="M25" s="8">
        <v>11</v>
      </c>
      <c r="N25" s="8">
        <v>9</v>
      </c>
      <c r="O25" s="8">
        <v>4</v>
      </c>
      <c r="P25" s="8">
        <v>7</v>
      </c>
      <c r="Q25" s="8">
        <v>7</v>
      </c>
      <c r="R25" s="8">
        <v>4</v>
      </c>
      <c r="S25" s="9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x14ac:dyDescent="0.3">
      <c r="D26" s="16">
        <f>SUM(D13:D25)</f>
        <v>155234927</v>
      </c>
      <c r="E26" s="16">
        <f>SUM(E13:E25)</f>
        <v>49257000</v>
      </c>
      <c r="F26" s="16"/>
    </row>
    <row r="27" spans="1:81" x14ac:dyDescent="0.3">
      <c r="E27" s="16"/>
      <c r="F27" s="16"/>
      <c r="G27" s="16"/>
      <c r="H27" s="16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25" xr:uid="{6892168A-22C8-436B-8EAF-204799B1405E}">
      <formula1>40</formula1>
    </dataValidation>
    <dataValidation type="decimal" operator="lessThanOrEqual" allowBlank="1" showInputMessage="1" showErrorMessage="1" error="max. 15" sqref="M13:N25" xr:uid="{4C271CF1-4399-4A48-802D-F24080762920}">
      <formula1>15</formula1>
    </dataValidation>
    <dataValidation type="decimal" operator="lessThanOrEqual" allowBlank="1" showInputMessage="1" showErrorMessage="1" error="max. 10" sqref="P13:Q25" xr:uid="{F34F7AA5-1901-4854-BB21-39EAA5E9AB58}">
      <formula1>10</formula1>
    </dataValidation>
    <dataValidation type="decimal" operator="lessThanOrEqual" allowBlank="1" showInputMessage="1" showErrorMessage="1" error="max. 5" sqref="O13:O25 R13:R25" xr:uid="{701E72F8-513E-4061-9050-A1FE5A1A6A0E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Animovaný film 2018-2-3-8</vt:lpstr>
      <vt:lpstr>HB</vt:lpstr>
      <vt:lpstr>JarK</vt:lpstr>
      <vt:lpstr>JK</vt:lpstr>
      <vt:lpstr>LD</vt:lpstr>
      <vt:lpstr>MŠ</vt:lpstr>
      <vt:lpstr>PV</vt:lpstr>
      <vt:lpstr>ZK</vt:lpstr>
      <vt:lpstr>'Animovaný film 2018-2-3-8'!Oblast_tisku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2018-07-10T10:34:05Z</dcterms:modified>
</cp:coreProperties>
</file>