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3. jednání\"/>
    </mc:Choice>
  </mc:AlternateContent>
  <bookViews>
    <workbookView xWindow="0" yWindow="0" windowWidth="15360" windowHeight="6288"/>
  </bookViews>
  <sheets>
    <sheet name="Dokumentární film" sheetId="2" r:id="rId1"/>
    <sheet name="IH" sheetId="3" r:id="rId2"/>
    <sheet name="JK" sheetId="4" r:id="rId3"/>
    <sheet name="PB" sheetId="5" r:id="rId4"/>
    <sheet name="PM" sheetId="6" r:id="rId5"/>
    <sheet name="RN" sheetId="7" r:id="rId6"/>
    <sheet name="ZK" sheetId="8" r:id="rId7"/>
  </sheets>
  <externalReferences>
    <externalReference r:id="rId8"/>
  </externalReferences>
  <definedNames>
    <definedName name="_xlnm.Print_Area" localSheetId="0">'Dokumentární film'!$A$1:$AD$47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8" l="1"/>
  <c r="D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E41" i="7"/>
  <c r="D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E41" i="6"/>
  <c r="D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E41" i="5"/>
  <c r="D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E41" i="4"/>
  <c r="D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15" i="2"/>
  <c r="S36" i="3"/>
  <c r="S33" i="3"/>
  <c r="S26" i="3"/>
  <c r="S39" i="3"/>
  <c r="S37" i="3"/>
  <c r="S23" i="3"/>
  <c r="S34" i="3"/>
  <c r="S17" i="3"/>
  <c r="S30" i="3"/>
  <c r="S24" i="3"/>
  <c r="S20" i="3"/>
  <c r="S27" i="3"/>
  <c r="S38" i="3"/>
  <c r="S21" i="3"/>
  <c r="S29" i="3"/>
  <c r="S25" i="3"/>
  <c r="S32" i="3"/>
  <c r="S35" i="3"/>
  <c r="S19" i="3"/>
  <c r="S16" i="3"/>
  <c r="S18" i="3"/>
  <c r="S22" i="3"/>
  <c r="S28" i="3"/>
  <c r="S31" i="3"/>
  <c r="S40" i="3"/>
  <c r="S15" i="3"/>
  <c r="E41" i="3"/>
  <c r="D41" i="3"/>
  <c r="D41" i="2" l="1"/>
  <c r="E41" i="2"/>
  <c r="AB15" i="2"/>
  <c r="AB35" i="2"/>
  <c r="AB23" i="2"/>
  <c r="AB36" i="2"/>
  <c r="AB34" i="2"/>
  <c r="AB26" i="2"/>
  <c r="AB29" i="2"/>
  <c r="AB37" i="2"/>
  <c r="AB21" i="2"/>
  <c r="AB31" i="2"/>
  <c r="AB18" i="2"/>
  <c r="AB27" i="2"/>
  <c r="AB38" i="2"/>
  <c r="AB30" i="2"/>
  <c r="AB24" i="2"/>
  <c r="AB39" i="2"/>
  <c r="AB32" i="2"/>
  <c r="AB17" i="2"/>
  <c r="AB22" i="2"/>
  <c r="AB33" i="2"/>
  <c r="AB16" i="2"/>
  <c r="AB20" i="2"/>
  <c r="AB28" i="2"/>
  <c r="AB19" i="2"/>
  <c r="AB40" i="2"/>
  <c r="T41" i="2" l="1"/>
  <c r="T42" i="2" s="1"/>
</calcChain>
</file>

<file path=xl/sharedStrings.xml><?xml version="1.0" encoding="utf-8"?>
<sst xmlns="http://schemas.openxmlformats.org/spreadsheetml/2006/main" count="2073" uniqueCount="165">
  <si>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</si>
  <si>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</si>
  <si>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</si>
  <si>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</si>
  <si>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</si>
  <si>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</si>
  <si>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</si>
  <si>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</si>
  <si>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</si>
  <si>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</si>
  <si>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</si>
  <si>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</si>
  <si>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</si>
  <si>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</si>
  <si>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</si>
  <si>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</si>
  <si>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</si>
  <si>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</si>
  <si>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</si>
  <si>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</si>
  <si>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</si>
  <si>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</si>
  <si>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</si>
  <si>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</si>
  <si>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</si>
  <si>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</si>
  <si>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</si>
  <si>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</si>
  <si>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</si>
  <si>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</si>
  <si>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</si>
  <si>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</si>
  <si>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</si>
  <si>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</si>
  <si>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</si>
  <si>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</si>
  <si>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</si>
  <si>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2. výroba českého kinematografického díla</t>
    </r>
  </si>
  <si>
    <t>Výroba dokumentárního filmu s majoritní českou finanční účastí na celkových nákladech projektu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</si>
  <si>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2017-2-9-31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</si>
  <si>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2. 11. 2017 – 4. 12. 2017</t>
    </r>
  </si>
  <si>
    <t>Finanční alokace: 13 000 000 Kč</t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</si>
  <si>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do 31. 12. 2020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</si>
  <si>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dotace</t>
    </r>
  </si>
  <si>
    <r>
      <t xml:space="preserve">1. </t>
    </r>
    <r>
      <rPr>
        <sz val="9.5"/>
        <color theme="1"/>
        <rFont val="Arial"/>
        <family val="2"/>
        <charset val="238"/>
      </rPr>
      <t>rozvoj kvalitní, umělecky a společensky progresivní, žánrově diverzifikované české kinematografie</t>
    </r>
  </si>
  <si>
    <r>
      <t xml:space="preserve">2. </t>
    </r>
    <r>
      <rPr>
        <sz val="9.5"/>
        <color theme="1"/>
        <rFont val="Arial"/>
        <family val="2"/>
        <charset val="238"/>
      </rPr>
      <t>originalita obsahu i zpracování námětu a tématu</t>
    </r>
  </si>
  <si>
    <r>
      <t xml:space="preserve">3. </t>
    </r>
    <r>
      <rPr>
        <sz val="9.5"/>
        <color theme="1"/>
        <rFont val="Arial"/>
        <family val="2"/>
        <charset val="238"/>
      </rPr>
      <t>podpora dokumentárních českých kinematografických děl s výrazným autorským rukopisem</t>
    </r>
  </si>
  <si>
    <r>
      <t xml:space="preserve">4. </t>
    </r>
    <r>
      <rPr>
        <sz val="9.5"/>
        <color theme="1"/>
        <rFont val="Arial"/>
        <family val="2"/>
        <charset val="238"/>
      </rPr>
      <t>posílení české kinematografie v mezinárodní konkurenci</t>
    </r>
  </si>
  <si>
    <t>5. podpora mezinárodních koprodukcí</t>
  </si>
  <si>
    <t>Podpora je určena pro celovečerní nebo krátkometrážní dokumentární česká kinematografická díla (ve smyslu § 2 odst. 1 písm. f) zákona o audiovizi) s většinovou účastí českých koproducentů.</t>
  </si>
  <si>
    <t>2280-2017</t>
  </si>
  <si>
    <t>2281-2017</t>
  </si>
  <si>
    <t>2282-2017</t>
  </si>
  <si>
    <t>2284-2017</t>
  </si>
  <si>
    <t>2285-2017</t>
  </si>
  <si>
    <t>2286-2017</t>
  </si>
  <si>
    <t>2288-2017</t>
  </si>
  <si>
    <t>2289-2017</t>
  </si>
  <si>
    <t>2303-2017</t>
  </si>
  <si>
    <t>2304-2017</t>
  </si>
  <si>
    <t>2306-2017</t>
  </si>
  <si>
    <t>2307-2017</t>
  </si>
  <si>
    <t>2308-2017</t>
  </si>
  <si>
    <t>2309-2017</t>
  </si>
  <si>
    <t xml:space="preserve">2310-2017 </t>
  </si>
  <si>
    <t>2311-2017</t>
  </si>
  <si>
    <t>2312-2017</t>
  </si>
  <si>
    <t>2313-2017</t>
  </si>
  <si>
    <t>2314-2017</t>
  </si>
  <si>
    <t>2315-2017</t>
  </si>
  <si>
    <t>2316-2017</t>
  </si>
  <si>
    <t>2317-2017</t>
  </si>
  <si>
    <t>2318-2017</t>
  </si>
  <si>
    <t>2319-2017</t>
  </si>
  <si>
    <t xml:space="preserve">2320-2017 </t>
  </si>
  <si>
    <t>2329-2017</t>
  </si>
  <si>
    <t>Athanor, Společnost pro filmovou tvorbu s.r.o.</t>
  </si>
  <si>
    <t>Punk Film s.r.o.</t>
  </si>
  <si>
    <t>Rudolf Živec f.o.</t>
  </si>
  <si>
    <t>Bio Art production s.r.o.</t>
  </si>
  <si>
    <t>Jaromír Hanzlík</t>
  </si>
  <si>
    <t>K2 s.r.o.</t>
  </si>
  <si>
    <t>Alcest Media s.r.o.</t>
  </si>
  <si>
    <t>moloko film s.r.o.</t>
  </si>
  <si>
    <t>endorfilm s.r.o.</t>
  </si>
  <si>
    <t>Axman Production s.r.o.</t>
  </si>
  <si>
    <t>Hausboot Production s.r.o.</t>
  </si>
  <si>
    <t>Mimesis Film s.r.o.</t>
  </si>
  <si>
    <t>UNO Praha  s.r.o.</t>
  </si>
  <si>
    <t>Frame Films s.r.o.</t>
  </si>
  <si>
    <t>R&amp;T Production s.r.o.</t>
  </si>
  <si>
    <t>Telekinetics s.r.o.</t>
  </si>
  <si>
    <t>Frmol s.r.o.</t>
  </si>
  <si>
    <t>freeSaM s.r.o.</t>
  </si>
  <si>
    <t>Prague Film Productions s.r.o.</t>
  </si>
  <si>
    <t>Cinepoint s.r.o.</t>
  </si>
  <si>
    <t>NEGATIV s.r.o.</t>
  </si>
  <si>
    <t>Cinema Arsenal s.r.o.</t>
  </si>
  <si>
    <t>Universal Production Partners s.r.o.</t>
  </si>
  <si>
    <t>LF Moving Pictures s.r.o.</t>
  </si>
  <si>
    <t>Alchymická pec</t>
  </si>
  <si>
    <t>Mucha</t>
  </si>
  <si>
    <t>Černobílá</t>
  </si>
  <si>
    <t>Uranová generace</t>
  </si>
  <si>
    <t>Příběh tantry</t>
  </si>
  <si>
    <t>Rozsviť světlo, ať je vidět</t>
  </si>
  <si>
    <t>Sedm mobilizací Luboše Dobrovského</t>
  </si>
  <si>
    <t>Vy-léčit</t>
  </si>
  <si>
    <t>Chci tě, jestli to dokážeš</t>
  </si>
  <si>
    <t>Začít znovu</t>
  </si>
  <si>
    <t>Architektura 58-89</t>
  </si>
  <si>
    <t>Jiří Trnka - Nalezený přítel</t>
  </si>
  <si>
    <t>Mosul</t>
  </si>
  <si>
    <t>Mimikry - pravdivý příběh</t>
  </si>
  <si>
    <t>Markéta chce taštičku</t>
  </si>
  <si>
    <t>Central Bus Station</t>
  </si>
  <si>
    <t>The inside of us</t>
  </si>
  <si>
    <t>Satanic Girls - ženy na cestě</t>
  </si>
  <si>
    <t>Sny o toulavých kočkách</t>
  </si>
  <si>
    <t>Bohu žel</t>
  </si>
  <si>
    <t>Rachot ve Staňkovicích</t>
  </si>
  <si>
    <t>Jan Jedlička - barvené stopy krajiny</t>
  </si>
  <si>
    <t>Miloš Forman - cesta za svobodou</t>
  </si>
  <si>
    <t>Mimořádná zpráva</t>
  </si>
  <si>
    <t>Československý obraz elektronický</t>
  </si>
  <si>
    <t>Přemysl Otakar II.</t>
  </si>
  <si>
    <t>Lukeš, Jan</t>
  </si>
  <si>
    <t>Voráč, Jiří</t>
  </si>
  <si>
    <t>Stoltzová, Anna</t>
  </si>
  <si>
    <t>Kulhánková, Hana</t>
  </si>
  <si>
    <t>Uhrík, Štefan</t>
  </si>
  <si>
    <t>Pauerová Miloševičová, Ivana</t>
  </si>
  <si>
    <t>Prokopová, Alena</t>
  </si>
  <si>
    <t xml:space="preserve">Cielová, Hana </t>
  </si>
  <si>
    <t xml:space="preserve">Slavíková, Helena </t>
  </si>
  <si>
    <t>Hendrich, Vladimír</t>
  </si>
  <si>
    <t>Cielová, Hana</t>
  </si>
  <si>
    <t>Slavíková, Helena</t>
  </si>
  <si>
    <t>ano</t>
  </si>
  <si>
    <t>x</t>
  </si>
  <si>
    <t>ne</t>
  </si>
  <si>
    <t>Česálková, Lucie</t>
  </si>
  <si>
    <t>Krejčí, Tereza</t>
  </si>
  <si>
    <t>Krasnohorský, Juraj</t>
  </si>
  <si>
    <t xml:space="preserve">Mathé, Ivo </t>
  </si>
  <si>
    <t>Rozvaldová, Jana</t>
  </si>
  <si>
    <t>Vandas, Martin</t>
  </si>
  <si>
    <t>Vála, Luboš</t>
  </si>
  <si>
    <t>Slavíková, Nataša</t>
  </si>
  <si>
    <t>Borovan, Pavel</t>
  </si>
  <si>
    <t xml:space="preserve">Šuster, </t>
  </si>
  <si>
    <t>Lamperová, Marta</t>
  </si>
  <si>
    <t>Konečný, Lubomír</t>
  </si>
  <si>
    <t>Schwarcz, Viktor</t>
  </si>
  <si>
    <t xml:space="preserve">Tuček, Daniel </t>
  </si>
  <si>
    <t>Poláková, Jarmila</t>
  </si>
  <si>
    <t xml:space="preserve">Šuster, Jan </t>
  </si>
  <si>
    <t>dotace</t>
  </si>
  <si>
    <t>31.12.2019</t>
  </si>
  <si>
    <t>31.5.2019</t>
  </si>
  <si>
    <t>30.4.2019</t>
  </si>
  <si>
    <t>31.3.2019</t>
  </si>
  <si>
    <t>30.6.2019</t>
  </si>
  <si>
    <t>30.6.2018</t>
  </si>
  <si>
    <t>ano - 30%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</si>
</sst>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/>
    <xf numFmtId="3" fontId="3" fillId="2" borderId="1" xfId="0" applyNumberFormat="1" applyFont="1" applyFill="1" applyBorder="1"/>
    <xf numFmtId="3" fontId="3" fillId="2" borderId="0" xfId="0" applyNumberFormat="1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6" fillId="2" borderId="0" xfId="0" applyFont="1" applyFill="1"/>
    <xf numFmtId="164" fontId="3" fillId="2" borderId="1" xfId="1" applyNumberFormat="1" applyFont="1" applyFill="1" applyBorder="1" applyAlignment="1">
      <alignment horizontal="left" vertical="top"/>
    </xf>
    <xf numFmtId="164" fontId="3" fillId="2" borderId="0" xfId="1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/>
    </xf>
    <xf numFmtId="9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14" fontId="4" fillId="2" borderId="1" xfId="0" applyNumberFormat="1" applyFont="1" applyFill="1" applyBorder="1" applyAlignment="1">
      <alignment horizontal="left" vertical="top" wrapText="1"/>
    </xf>
    <xf numFmtId="9" fontId="3" fillId="2" borderId="1" xfId="2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2" fontId="4" fillId="2" borderId="3" xfId="0" applyNumberFormat="1" applyFont="1" applyFill="1" applyBorder="1" applyAlignment="1">
      <alignment horizontal="left" vertical="top" wrapText="1"/>
    </xf>
  </cellXfs>
  <cellStyles count="3">
    <cellStyle name="Čárka" xfId="1" builtinId="3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\Tabulky\Tabulka_zados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a"/>
      <sheetName val="Výroba - Experiment a krátkom."/>
      <sheetName val="¨Výroba - Experiment"/>
      <sheetName val=" Výroba - Krátkometrážní hraný"/>
      <sheetName val="Výroba - Debut"/>
      <sheetName val="Výroba - Dokument"/>
      <sheetName val="Vývoj - dokument"/>
      <sheetName val="Vývoj - debut"/>
      <sheetName val="Pracovní"/>
      <sheetName val=" Experti- pracovn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82">
          <cell r="AP182">
            <v>43830</v>
          </cell>
        </row>
        <row r="183">
          <cell r="AP183">
            <v>43555</v>
          </cell>
        </row>
        <row r="184">
          <cell r="AP184">
            <v>43570</v>
          </cell>
        </row>
        <row r="185">
          <cell r="AP185">
            <v>43754</v>
          </cell>
        </row>
        <row r="186">
          <cell r="AP186">
            <v>43511</v>
          </cell>
        </row>
        <row r="187">
          <cell r="AP187">
            <v>43646</v>
          </cell>
        </row>
        <row r="188">
          <cell r="AP188">
            <v>43465</v>
          </cell>
        </row>
        <row r="189">
          <cell r="AP189">
            <v>44012</v>
          </cell>
        </row>
        <row r="190">
          <cell r="AP190">
            <v>43616</v>
          </cell>
        </row>
        <row r="192">
          <cell r="AP192">
            <v>43861</v>
          </cell>
        </row>
        <row r="193">
          <cell r="AP193">
            <v>43539</v>
          </cell>
        </row>
        <row r="194">
          <cell r="AP194">
            <v>43281</v>
          </cell>
        </row>
        <row r="195">
          <cell r="AP195">
            <v>43646</v>
          </cell>
        </row>
        <row r="196">
          <cell r="AP196">
            <v>43281</v>
          </cell>
        </row>
        <row r="197">
          <cell r="AP197">
            <v>43189</v>
          </cell>
        </row>
        <row r="198">
          <cell r="AP198">
            <v>43404</v>
          </cell>
        </row>
        <row r="199">
          <cell r="AP199">
            <v>43586</v>
          </cell>
        </row>
        <row r="200">
          <cell r="AP200">
            <v>43584</v>
          </cell>
        </row>
        <row r="201">
          <cell r="AP201">
            <v>43281</v>
          </cell>
        </row>
        <row r="202">
          <cell r="AP202">
            <v>43738</v>
          </cell>
        </row>
        <row r="203">
          <cell r="AP203">
            <v>43616</v>
          </cell>
        </row>
        <row r="204">
          <cell r="AP204">
            <v>43646</v>
          </cell>
        </row>
        <row r="205">
          <cell r="AP205">
            <v>43281</v>
          </cell>
        </row>
        <row r="206">
          <cell r="AP206">
            <v>43830</v>
          </cell>
        </row>
        <row r="207">
          <cell r="AP207">
            <v>43403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42"/>
  <sheetViews>
    <sheetView tabSelected="1" zoomScale="60" zoomScaleNormal="60" workbookViewId="0"/>
  </sheetViews>
  <sheetFormatPr defaultColWidth="9.109375" defaultRowHeight="12" x14ac:dyDescent="0.3"/>
  <cols>
    <col min="1" max="1" width="12.44140625" style="2" customWidth="1"/>
    <col min="2" max="2" width="41.44140625" style="2" customWidth="1"/>
    <col min="3" max="3" width="37.44140625" style="2" customWidth="1"/>
    <col min="4" max="4" width="15.5546875" style="2" customWidth="1"/>
    <col min="5" max="5" width="15" style="2" customWidth="1"/>
    <col min="6" max="6" width="29" style="2" customWidth="1"/>
    <col min="7" max="7" width="5.6640625" style="3" customWidth="1"/>
    <col min="8" max="8" width="19.88671875" style="3" customWidth="1"/>
    <col min="9" max="9" width="5.6640625" style="2" customWidth="1"/>
    <col min="10" max="10" width="19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6.88671875" style="2" customWidth="1"/>
    <col min="21" max="21" width="21.66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30" width="15" style="2" customWidth="1"/>
    <col min="31" max="16384" width="9.109375" style="2"/>
  </cols>
  <sheetData>
    <row r="1" spans="1:96" ht="38.25" customHeight="1" x14ac:dyDescent="0.3">
      <c r="A1" s="1" t="s">
        <v>38</v>
      </c>
    </row>
    <row r="2" spans="1:96" ht="14.4" x14ac:dyDescent="0.3">
      <c r="A2" s="4" t="s">
        <v>39</v>
      </c>
      <c r="D2" s="4" t="s">
        <v>26</v>
      </c>
    </row>
    <row r="3" spans="1:96" ht="14.4" x14ac:dyDescent="0.3">
      <c r="A3" s="4" t="s">
        <v>37</v>
      </c>
      <c r="D3" s="2" t="s">
        <v>44</v>
      </c>
    </row>
    <row r="4" spans="1:96" ht="14.4" x14ac:dyDescent="0.3">
      <c r="A4" s="4" t="s">
        <v>40</v>
      </c>
      <c r="D4" s="2" t="s">
        <v>45</v>
      </c>
    </row>
    <row r="5" spans="1:96" ht="12.6" x14ac:dyDescent="0.3">
      <c r="A5" s="4" t="s">
        <v>41</v>
      </c>
      <c r="D5" s="2" t="s">
        <v>46</v>
      </c>
    </row>
    <row r="6" spans="1:96" ht="14.4" x14ac:dyDescent="0.3">
      <c r="A6" s="4" t="s">
        <v>42</v>
      </c>
      <c r="D6" s="2" t="s">
        <v>47</v>
      </c>
    </row>
    <row r="7" spans="1:96" ht="12.6" x14ac:dyDescent="0.3">
      <c r="A7" s="4"/>
      <c r="D7" s="2" t="s">
        <v>48</v>
      </c>
    </row>
    <row r="8" spans="1:96" ht="14.4" x14ac:dyDescent="0.3">
      <c r="A8" s="14" t="s">
        <v>43</v>
      </c>
    </row>
    <row r="9" spans="1:96" ht="12.6" x14ac:dyDescent="0.3">
      <c r="A9" s="4" t="s">
        <v>25</v>
      </c>
      <c r="D9" s="4" t="s">
        <v>27</v>
      </c>
    </row>
    <row r="10" spans="1:96" x14ac:dyDescent="0.2">
      <c r="D10" s="17" t="s">
        <v>49</v>
      </c>
    </row>
    <row r="11" spans="1:96" ht="12.6" x14ac:dyDescent="0.3">
      <c r="A11" s="4"/>
    </row>
    <row r="12" spans="1:96" ht="26.4" customHeight="1" x14ac:dyDescent="0.3">
      <c r="A12" s="28" t="s">
        <v>0</v>
      </c>
      <c r="B12" s="28" t="s">
        <v>1</v>
      </c>
      <c r="C12" s="28" t="s">
        <v>20</v>
      </c>
      <c r="D12" s="28" t="s">
        <v>13</v>
      </c>
      <c r="E12" s="33" t="s">
        <v>2</v>
      </c>
      <c r="F12" s="28" t="s">
        <v>34</v>
      </c>
      <c r="G12" s="28"/>
      <c r="H12" s="28" t="s">
        <v>35</v>
      </c>
      <c r="I12" s="28"/>
      <c r="J12" s="28" t="s">
        <v>36</v>
      </c>
      <c r="K12" s="28"/>
      <c r="L12" s="28" t="s">
        <v>16</v>
      </c>
      <c r="M12" s="28" t="s">
        <v>14</v>
      </c>
      <c r="N12" s="28" t="s">
        <v>17</v>
      </c>
      <c r="O12" s="28" t="s">
        <v>31</v>
      </c>
      <c r="P12" s="28" t="s">
        <v>32</v>
      </c>
      <c r="Q12" s="28" t="s">
        <v>33</v>
      </c>
      <c r="R12" s="28" t="s">
        <v>3</v>
      </c>
      <c r="S12" s="28" t="s">
        <v>4</v>
      </c>
      <c r="T12" s="28" t="s">
        <v>5</v>
      </c>
      <c r="U12" s="28" t="s">
        <v>6</v>
      </c>
      <c r="V12" s="28" t="s">
        <v>7</v>
      </c>
      <c r="W12" s="28" t="s">
        <v>8</v>
      </c>
      <c r="X12" s="28" t="s">
        <v>19</v>
      </c>
      <c r="Y12" s="28" t="s">
        <v>18</v>
      </c>
      <c r="Z12" s="28" t="s">
        <v>9</v>
      </c>
      <c r="AA12" s="28" t="s">
        <v>10</v>
      </c>
      <c r="AB12" s="28" t="s">
        <v>11</v>
      </c>
      <c r="AC12" s="28" t="s">
        <v>12</v>
      </c>
      <c r="AD12" s="30" t="s">
        <v>15</v>
      </c>
    </row>
    <row r="13" spans="1:96" ht="59.4" customHeight="1" x14ac:dyDescent="0.3">
      <c r="A13" s="32"/>
      <c r="B13" s="32"/>
      <c r="C13" s="32"/>
      <c r="D13" s="32"/>
      <c r="E13" s="34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31"/>
    </row>
    <row r="14" spans="1:96" ht="28.95" customHeight="1" x14ac:dyDescent="0.3">
      <c r="A14" s="29"/>
      <c r="B14" s="29"/>
      <c r="C14" s="29"/>
      <c r="D14" s="29"/>
      <c r="E14" s="35"/>
      <c r="F14" s="5" t="s">
        <v>28</v>
      </c>
      <c r="G14" s="16" t="s">
        <v>29</v>
      </c>
      <c r="H14" s="16" t="s">
        <v>28</v>
      </c>
      <c r="I14" s="16" t="s">
        <v>29</v>
      </c>
      <c r="J14" s="16" t="s">
        <v>28</v>
      </c>
      <c r="K14" s="16" t="s">
        <v>29</v>
      </c>
      <c r="L14" s="16" t="s">
        <v>30</v>
      </c>
      <c r="M14" s="16" t="s">
        <v>22</v>
      </c>
      <c r="N14" s="16" t="s">
        <v>22</v>
      </c>
      <c r="O14" s="16" t="s">
        <v>23</v>
      </c>
      <c r="P14" s="16" t="s">
        <v>24</v>
      </c>
      <c r="Q14" s="16" t="s">
        <v>24</v>
      </c>
      <c r="R14" s="16" t="s">
        <v>23</v>
      </c>
      <c r="S14" s="16"/>
      <c r="T14" s="16"/>
      <c r="U14" s="16"/>
      <c r="V14" s="15"/>
      <c r="W14" s="15"/>
      <c r="X14" s="15"/>
      <c r="Y14" s="15"/>
      <c r="Z14" s="15"/>
      <c r="AA14" s="15"/>
      <c r="AB14" s="15"/>
      <c r="AC14" s="26"/>
      <c r="AD14" s="16"/>
    </row>
    <row r="15" spans="1:96" s="6" customFormat="1" ht="12.75" customHeight="1" x14ac:dyDescent="0.2">
      <c r="A15" s="7" t="s">
        <v>50</v>
      </c>
      <c r="B15" s="11" t="s">
        <v>76</v>
      </c>
      <c r="C15" s="11" t="s">
        <v>100</v>
      </c>
      <c r="D15" s="12">
        <v>7500000</v>
      </c>
      <c r="E15" s="12">
        <v>2000000</v>
      </c>
      <c r="F15" s="12" t="s">
        <v>126</v>
      </c>
      <c r="G15" s="10" t="s">
        <v>138</v>
      </c>
      <c r="H15" s="10" t="s">
        <v>129</v>
      </c>
      <c r="I15" s="10" t="s">
        <v>138</v>
      </c>
      <c r="J15" s="10" t="s">
        <v>142</v>
      </c>
      <c r="K15" s="10" t="s">
        <v>138</v>
      </c>
      <c r="L15" s="8">
        <v>36.666699999999999</v>
      </c>
      <c r="M15" s="8">
        <v>13.666700000000001</v>
      </c>
      <c r="N15" s="8">
        <v>14</v>
      </c>
      <c r="O15" s="8">
        <v>5</v>
      </c>
      <c r="P15" s="8">
        <v>6.8333000000000004</v>
      </c>
      <c r="Q15" s="8">
        <v>7.8333000000000004</v>
      </c>
      <c r="R15" s="8">
        <v>5</v>
      </c>
      <c r="S15" s="9">
        <v>89</v>
      </c>
      <c r="T15" s="18">
        <v>1700000</v>
      </c>
      <c r="U15" s="21" t="s">
        <v>157</v>
      </c>
      <c r="V15" s="22" t="s">
        <v>138</v>
      </c>
      <c r="W15" s="21" t="s">
        <v>138</v>
      </c>
      <c r="X15" s="22" t="s">
        <v>140</v>
      </c>
      <c r="Y15" s="21" t="s">
        <v>140</v>
      </c>
      <c r="Z15" s="23">
        <v>0.45540000000000003</v>
      </c>
      <c r="AA15" s="27">
        <v>0.65</v>
      </c>
      <c r="AB15" s="24">
        <f>'[1]Výroba - Dokument'!AP182</f>
        <v>43830</v>
      </c>
      <c r="AC15" s="21" t="s">
        <v>158</v>
      </c>
      <c r="AD15" s="27">
        <f>T15/(0.7*D15)</f>
        <v>0.32380952380952382</v>
      </c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</row>
    <row r="16" spans="1:96" s="6" customFormat="1" ht="12.75" customHeight="1" x14ac:dyDescent="0.2">
      <c r="A16" s="7" t="s">
        <v>71</v>
      </c>
      <c r="B16" s="11" t="s">
        <v>95</v>
      </c>
      <c r="C16" s="11" t="s">
        <v>121</v>
      </c>
      <c r="D16" s="12">
        <v>3253000</v>
      </c>
      <c r="E16" s="12">
        <v>1200000</v>
      </c>
      <c r="F16" s="12" t="s">
        <v>130</v>
      </c>
      <c r="G16" s="10" t="s">
        <v>138</v>
      </c>
      <c r="H16" s="10" t="s">
        <v>135</v>
      </c>
      <c r="I16" s="10" t="s">
        <v>138</v>
      </c>
      <c r="J16" s="10" t="s">
        <v>149</v>
      </c>
      <c r="K16" s="10" t="s">
        <v>138</v>
      </c>
      <c r="L16" s="8">
        <v>34.166699999999999</v>
      </c>
      <c r="M16" s="8">
        <v>12.166700000000001</v>
      </c>
      <c r="N16" s="8">
        <v>12.333299999999999</v>
      </c>
      <c r="O16" s="8">
        <v>5</v>
      </c>
      <c r="P16" s="8">
        <v>8.5</v>
      </c>
      <c r="Q16" s="8">
        <v>8.1667000000000005</v>
      </c>
      <c r="R16" s="8">
        <v>4</v>
      </c>
      <c r="S16" s="9">
        <v>84.333299999999994</v>
      </c>
      <c r="T16" s="18">
        <v>1200000</v>
      </c>
      <c r="U16" s="21" t="s">
        <v>157</v>
      </c>
      <c r="V16" s="22" t="s">
        <v>138</v>
      </c>
      <c r="W16" s="21" t="s">
        <v>138</v>
      </c>
      <c r="X16" s="22" t="s">
        <v>140</v>
      </c>
      <c r="Y16" s="21" t="s">
        <v>140</v>
      </c>
      <c r="Z16" s="23">
        <v>0.56999999999999995</v>
      </c>
      <c r="AA16" s="27">
        <v>0.65</v>
      </c>
      <c r="AB16" s="24">
        <f>'[1]Výroba - Dokument'!AP203</f>
        <v>43616</v>
      </c>
      <c r="AC16" s="21" t="s">
        <v>159</v>
      </c>
      <c r="AD16" s="27">
        <f t="shared" ref="AD16:AD28" si="0">T16/(0.7*D16)</f>
        <v>0.52698607878441883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</row>
    <row r="17" spans="1:96" s="6" customFormat="1" ht="12.75" customHeight="1" x14ac:dyDescent="0.2">
      <c r="A17" s="7" t="s">
        <v>68</v>
      </c>
      <c r="B17" s="11" t="s">
        <v>92</v>
      </c>
      <c r="C17" s="11" t="s">
        <v>118</v>
      </c>
      <c r="D17" s="12">
        <v>3820000</v>
      </c>
      <c r="E17" s="12">
        <v>2700000</v>
      </c>
      <c r="F17" s="12" t="s">
        <v>126</v>
      </c>
      <c r="G17" s="10" t="s">
        <v>138</v>
      </c>
      <c r="H17" s="10" t="s">
        <v>141</v>
      </c>
      <c r="I17" s="10" t="s">
        <v>138</v>
      </c>
      <c r="J17" s="10" t="s">
        <v>146</v>
      </c>
      <c r="K17" s="10" t="s">
        <v>138</v>
      </c>
      <c r="L17" s="8">
        <v>34</v>
      </c>
      <c r="M17" s="8">
        <v>11.833299999999999</v>
      </c>
      <c r="N17" s="8">
        <v>13.166700000000001</v>
      </c>
      <c r="O17" s="8">
        <v>5</v>
      </c>
      <c r="P17" s="8">
        <v>8</v>
      </c>
      <c r="Q17" s="8">
        <v>7.5</v>
      </c>
      <c r="R17" s="8">
        <v>3</v>
      </c>
      <c r="S17" s="9">
        <v>82.5</v>
      </c>
      <c r="T17" s="18">
        <v>2000000</v>
      </c>
      <c r="U17" s="21" t="s">
        <v>157</v>
      </c>
      <c r="V17" s="22" t="s">
        <v>138</v>
      </c>
      <c r="W17" s="21" t="s">
        <v>138</v>
      </c>
      <c r="X17" s="22" t="s">
        <v>140</v>
      </c>
      <c r="Y17" s="21" t="s">
        <v>140</v>
      </c>
      <c r="Z17" s="23">
        <v>0.77</v>
      </c>
      <c r="AA17" s="27">
        <v>0.85</v>
      </c>
      <c r="AB17" s="24">
        <f>'[1]Výroba - Dokument'!AP200</f>
        <v>43584</v>
      </c>
      <c r="AC17" s="21" t="s">
        <v>160</v>
      </c>
      <c r="AD17" s="27">
        <f t="shared" si="0"/>
        <v>0.74794315632011965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</row>
    <row r="18" spans="1:96" s="6" customFormat="1" ht="12.75" customHeight="1" x14ac:dyDescent="0.2">
      <c r="A18" s="7" t="s">
        <v>61</v>
      </c>
      <c r="B18" s="11" t="s">
        <v>86</v>
      </c>
      <c r="C18" s="11" t="s">
        <v>111</v>
      </c>
      <c r="D18" s="12">
        <v>5580650</v>
      </c>
      <c r="E18" s="12">
        <v>1300000</v>
      </c>
      <c r="F18" s="12" t="s">
        <v>139</v>
      </c>
      <c r="G18" s="10" t="s">
        <v>139</v>
      </c>
      <c r="H18" s="10" t="s">
        <v>130</v>
      </c>
      <c r="I18" s="10" t="s">
        <v>138</v>
      </c>
      <c r="J18" s="10" t="s">
        <v>153</v>
      </c>
      <c r="K18" s="10" t="s">
        <v>138</v>
      </c>
      <c r="L18" s="8">
        <v>31.166699999999999</v>
      </c>
      <c r="M18" s="8">
        <v>12.833299999999999</v>
      </c>
      <c r="N18" s="8">
        <v>12.666700000000001</v>
      </c>
      <c r="O18" s="8">
        <v>4.8333000000000004</v>
      </c>
      <c r="P18" s="8">
        <v>8</v>
      </c>
      <c r="Q18" s="8">
        <v>8</v>
      </c>
      <c r="R18" s="8">
        <v>3.3332999999999999</v>
      </c>
      <c r="S18" s="9">
        <v>80.833299999999994</v>
      </c>
      <c r="T18" s="18">
        <v>1300000</v>
      </c>
      <c r="U18" s="21" t="s">
        <v>157</v>
      </c>
      <c r="V18" s="22" t="s">
        <v>138</v>
      </c>
      <c r="W18" s="21" t="s">
        <v>138</v>
      </c>
      <c r="X18" s="22" t="s">
        <v>140</v>
      </c>
      <c r="Y18" s="21" t="s">
        <v>140</v>
      </c>
      <c r="Z18" s="23">
        <v>0.58309999999999995</v>
      </c>
      <c r="AA18" s="27">
        <v>0.7</v>
      </c>
      <c r="AB18" s="24">
        <f>'[1]Výroba - Dokument'!AP193</f>
        <v>43539</v>
      </c>
      <c r="AC18" s="21" t="s">
        <v>161</v>
      </c>
      <c r="AD18" s="27">
        <f t="shared" si="0"/>
        <v>0.33278253557253318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</row>
    <row r="19" spans="1:96" s="6" customFormat="1" ht="12.75" customHeight="1" x14ac:dyDescent="0.2">
      <c r="A19" s="7" t="s">
        <v>74</v>
      </c>
      <c r="B19" s="11" t="s">
        <v>98</v>
      </c>
      <c r="C19" s="11" t="s">
        <v>124</v>
      </c>
      <c r="D19" s="12">
        <v>3586934</v>
      </c>
      <c r="E19" s="12">
        <v>1200000</v>
      </c>
      <c r="F19" s="12" t="s">
        <v>136</v>
      </c>
      <c r="G19" s="10" t="s">
        <v>138</v>
      </c>
      <c r="H19" s="10" t="s">
        <v>132</v>
      </c>
      <c r="I19" s="10" t="s">
        <v>138</v>
      </c>
      <c r="J19" s="10" t="s">
        <v>152</v>
      </c>
      <c r="K19" s="10" t="s">
        <v>138</v>
      </c>
      <c r="L19" s="8">
        <v>31.666699999999999</v>
      </c>
      <c r="M19" s="8">
        <v>10.5</v>
      </c>
      <c r="N19" s="8">
        <v>12.333299999999999</v>
      </c>
      <c r="O19" s="8">
        <v>5</v>
      </c>
      <c r="P19" s="8">
        <v>8.3332999999999995</v>
      </c>
      <c r="Q19" s="8">
        <v>8.1667000000000005</v>
      </c>
      <c r="R19" s="8">
        <v>3</v>
      </c>
      <c r="S19" s="9">
        <v>79</v>
      </c>
      <c r="T19" s="18">
        <v>1000000</v>
      </c>
      <c r="U19" s="21" t="s">
        <v>157</v>
      </c>
      <c r="V19" s="22" t="s">
        <v>140</v>
      </c>
      <c r="W19" s="21" t="s">
        <v>138</v>
      </c>
      <c r="X19" s="22" t="s">
        <v>140</v>
      </c>
      <c r="Y19" s="21" t="s">
        <v>140</v>
      </c>
      <c r="Z19" s="23">
        <v>0.46899999999999997</v>
      </c>
      <c r="AA19" s="27">
        <v>0.65</v>
      </c>
      <c r="AB19" s="24">
        <f>'[1]Výroba - Dokument'!AP206</f>
        <v>43830</v>
      </c>
      <c r="AC19" s="21" t="s">
        <v>158</v>
      </c>
      <c r="AD19" s="27">
        <f t="shared" si="0"/>
        <v>0.39827089892689094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</row>
    <row r="20" spans="1:96" s="6" customFormat="1" ht="12.75" customHeight="1" x14ac:dyDescent="0.2">
      <c r="A20" s="7" t="s">
        <v>72</v>
      </c>
      <c r="B20" s="11" t="s">
        <v>96</v>
      </c>
      <c r="C20" s="11" t="s">
        <v>122</v>
      </c>
      <c r="D20" s="12">
        <v>9732632</v>
      </c>
      <c r="E20" s="12">
        <v>850000</v>
      </c>
      <c r="F20" s="12" t="s">
        <v>131</v>
      </c>
      <c r="G20" s="10" t="s">
        <v>139</v>
      </c>
      <c r="H20" s="10" t="s">
        <v>137</v>
      </c>
      <c r="I20" s="10" t="s">
        <v>138</v>
      </c>
      <c r="J20" s="10" t="s">
        <v>156</v>
      </c>
      <c r="K20" s="10" t="s">
        <v>138</v>
      </c>
      <c r="L20" s="8">
        <v>30.666699999999999</v>
      </c>
      <c r="M20" s="8">
        <v>13.666700000000001</v>
      </c>
      <c r="N20" s="8">
        <v>12.5</v>
      </c>
      <c r="O20" s="8">
        <v>3.1667000000000001</v>
      </c>
      <c r="P20" s="8">
        <v>7.1666999999999996</v>
      </c>
      <c r="Q20" s="8">
        <v>7.1666999999999996</v>
      </c>
      <c r="R20" s="8">
        <v>4.1666999999999996</v>
      </c>
      <c r="S20" s="9">
        <v>78.5</v>
      </c>
      <c r="T20" s="18">
        <v>450000</v>
      </c>
      <c r="U20" s="21" t="s">
        <v>157</v>
      </c>
      <c r="V20" s="22" t="s">
        <v>140</v>
      </c>
      <c r="W20" s="21" t="s">
        <v>140</v>
      </c>
      <c r="X20" s="22" t="s">
        <v>138</v>
      </c>
      <c r="Y20" s="21" t="s">
        <v>164</v>
      </c>
      <c r="Z20" s="23">
        <v>0.32</v>
      </c>
      <c r="AA20" s="27">
        <v>0.6</v>
      </c>
      <c r="AB20" s="24">
        <f>'[1]Výroba - Dokument'!AP204</f>
        <v>43646</v>
      </c>
      <c r="AC20" s="21" t="s">
        <v>162</v>
      </c>
      <c r="AD20" s="27">
        <f t="shared" si="0"/>
        <v>6.6051726075448333E-2</v>
      </c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</row>
    <row r="21" spans="1:96" s="6" customFormat="1" ht="12.75" customHeight="1" x14ac:dyDescent="0.2">
      <c r="A21" s="7" t="s">
        <v>58</v>
      </c>
      <c r="B21" s="11" t="s">
        <v>83</v>
      </c>
      <c r="C21" s="11" t="s">
        <v>108</v>
      </c>
      <c r="D21" s="12">
        <v>2147700</v>
      </c>
      <c r="E21" s="12">
        <v>800000</v>
      </c>
      <c r="F21" s="12" t="s">
        <v>133</v>
      </c>
      <c r="G21" s="10" t="s">
        <v>138</v>
      </c>
      <c r="H21" s="10" t="s">
        <v>132</v>
      </c>
      <c r="I21" s="10" t="s">
        <v>140</v>
      </c>
      <c r="J21" s="10" t="s">
        <v>150</v>
      </c>
      <c r="K21" s="10" t="s">
        <v>138</v>
      </c>
      <c r="L21" s="8">
        <v>30.166699999999999</v>
      </c>
      <c r="M21" s="8">
        <v>12</v>
      </c>
      <c r="N21" s="8">
        <v>11.5</v>
      </c>
      <c r="O21" s="8">
        <v>4.6666999999999996</v>
      </c>
      <c r="P21" s="8">
        <v>8.1667000000000005</v>
      </c>
      <c r="Q21" s="8">
        <v>8.5</v>
      </c>
      <c r="R21" s="8">
        <v>3</v>
      </c>
      <c r="S21" s="9">
        <v>78</v>
      </c>
      <c r="T21" s="18">
        <v>800000</v>
      </c>
      <c r="U21" s="21" t="s">
        <v>157</v>
      </c>
      <c r="V21" s="22" t="s">
        <v>138</v>
      </c>
      <c r="W21" s="21" t="s">
        <v>138</v>
      </c>
      <c r="X21" s="22" t="s">
        <v>140</v>
      </c>
      <c r="Y21" s="21" t="s">
        <v>140</v>
      </c>
      <c r="Z21" s="23">
        <v>0.56000000000000005</v>
      </c>
      <c r="AA21" s="27">
        <v>0.65</v>
      </c>
      <c r="AB21" s="24">
        <f>'[1]Výroba - Dokument'!AP190</f>
        <v>43616</v>
      </c>
      <c r="AC21" s="21" t="s">
        <v>159</v>
      </c>
      <c r="AD21" s="27">
        <f t="shared" si="0"/>
        <v>0.53213071791085476</v>
      </c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</row>
    <row r="22" spans="1:96" s="6" customFormat="1" ht="12.75" customHeight="1" x14ac:dyDescent="0.2">
      <c r="A22" s="7" t="s">
        <v>69</v>
      </c>
      <c r="B22" s="11" t="s">
        <v>93</v>
      </c>
      <c r="C22" s="11" t="s">
        <v>119</v>
      </c>
      <c r="D22" s="12">
        <v>5671302</v>
      </c>
      <c r="E22" s="12">
        <v>1400000</v>
      </c>
      <c r="F22" s="12" t="s">
        <v>139</v>
      </c>
      <c r="G22" s="10" t="s">
        <v>139</v>
      </c>
      <c r="H22" s="10" t="s">
        <v>126</v>
      </c>
      <c r="I22" s="10" t="s">
        <v>138</v>
      </c>
      <c r="J22" s="10" t="s">
        <v>147</v>
      </c>
      <c r="K22" s="10" t="s">
        <v>138</v>
      </c>
      <c r="L22" s="8">
        <v>31.833300000000001</v>
      </c>
      <c r="M22" s="8">
        <v>10.5</v>
      </c>
      <c r="N22" s="8">
        <v>12.333299999999999</v>
      </c>
      <c r="O22" s="8">
        <v>4.5</v>
      </c>
      <c r="P22" s="8">
        <v>7.3333000000000004</v>
      </c>
      <c r="Q22" s="8">
        <v>8</v>
      </c>
      <c r="R22" s="8">
        <v>3</v>
      </c>
      <c r="S22" s="9">
        <v>77.5</v>
      </c>
      <c r="T22" s="18">
        <v>1000000</v>
      </c>
      <c r="U22" s="21" t="s">
        <v>157</v>
      </c>
      <c r="V22" s="22" t="s">
        <v>138</v>
      </c>
      <c r="W22" s="21" t="s">
        <v>140</v>
      </c>
      <c r="X22" s="22" t="s">
        <v>140</v>
      </c>
      <c r="Y22" s="21" t="s">
        <v>140</v>
      </c>
      <c r="Z22" s="23">
        <v>0.25</v>
      </c>
      <c r="AA22" s="27">
        <v>0.5</v>
      </c>
      <c r="AB22" s="24">
        <f>'[1]Výroba - Dokument'!AP201</f>
        <v>43281</v>
      </c>
      <c r="AC22" s="21" t="s">
        <v>163</v>
      </c>
      <c r="AD22" s="27">
        <f t="shared" si="0"/>
        <v>0.25189479039758922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</row>
    <row r="23" spans="1:96" s="6" customFormat="1" ht="12.75" customHeight="1" x14ac:dyDescent="0.2">
      <c r="A23" s="7" t="s">
        <v>52</v>
      </c>
      <c r="B23" s="11" t="s">
        <v>77</v>
      </c>
      <c r="C23" s="11" t="s">
        <v>102</v>
      </c>
      <c r="D23" s="12">
        <v>1265565</v>
      </c>
      <c r="E23" s="12">
        <v>573265</v>
      </c>
      <c r="F23" s="12" t="s">
        <v>128</v>
      </c>
      <c r="G23" s="10" t="s">
        <v>139</v>
      </c>
      <c r="H23" s="10" t="s">
        <v>130</v>
      </c>
      <c r="I23" s="10" t="s">
        <v>138</v>
      </c>
      <c r="J23" s="10" t="s">
        <v>144</v>
      </c>
      <c r="K23" s="10" t="s">
        <v>138</v>
      </c>
      <c r="L23" s="8">
        <v>30</v>
      </c>
      <c r="M23" s="8">
        <v>11</v>
      </c>
      <c r="N23" s="8">
        <v>11.333299999999999</v>
      </c>
      <c r="O23" s="8">
        <v>4.8333000000000004</v>
      </c>
      <c r="P23" s="8">
        <v>7.6666999999999996</v>
      </c>
      <c r="Q23" s="8">
        <v>8</v>
      </c>
      <c r="R23" s="8">
        <v>3.3332999999999999</v>
      </c>
      <c r="S23" s="9">
        <v>76.166700000000006</v>
      </c>
      <c r="T23" s="18">
        <v>500000</v>
      </c>
      <c r="U23" s="21" t="s">
        <v>157</v>
      </c>
      <c r="V23" s="22" t="s">
        <v>138</v>
      </c>
      <c r="W23" s="21" t="s">
        <v>138</v>
      </c>
      <c r="X23" s="22" t="s">
        <v>140</v>
      </c>
      <c r="Y23" s="21" t="s">
        <v>140</v>
      </c>
      <c r="Z23" s="23">
        <v>0.65</v>
      </c>
      <c r="AA23" s="27">
        <v>0.75</v>
      </c>
      <c r="AB23" s="24">
        <f>'[1]Výroba - Dokument'!AP184</f>
        <v>43570</v>
      </c>
      <c r="AC23" s="21" t="s">
        <v>160</v>
      </c>
      <c r="AD23" s="27">
        <f t="shared" si="0"/>
        <v>0.5644006544789989</v>
      </c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</row>
    <row r="24" spans="1:96" s="6" customFormat="1" ht="12.75" customHeight="1" x14ac:dyDescent="0.2">
      <c r="A24" s="7" t="s">
        <v>65</v>
      </c>
      <c r="B24" s="11" t="s">
        <v>89</v>
      </c>
      <c r="C24" s="11" t="s">
        <v>115</v>
      </c>
      <c r="D24" s="12">
        <v>2730000</v>
      </c>
      <c r="E24" s="12">
        <v>350000</v>
      </c>
      <c r="F24" s="12" t="s">
        <v>135</v>
      </c>
      <c r="G24" s="10" t="s">
        <v>138</v>
      </c>
      <c r="H24" s="10" t="s">
        <v>128</v>
      </c>
      <c r="I24" s="10" t="s">
        <v>139</v>
      </c>
      <c r="J24" s="10" t="s">
        <v>143</v>
      </c>
      <c r="K24" s="10" t="s">
        <v>138</v>
      </c>
      <c r="L24" s="8">
        <v>30.166699999999999</v>
      </c>
      <c r="M24" s="8">
        <v>10.333299999999999</v>
      </c>
      <c r="N24" s="8">
        <v>11</v>
      </c>
      <c r="O24" s="8">
        <v>4.6666999999999996</v>
      </c>
      <c r="P24" s="8">
        <v>8.1667000000000005</v>
      </c>
      <c r="Q24" s="8">
        <v>7.6666999999999996</v>
      </c>
      <c r="R24" s="8">
        <v>3.6667000000000001</v>
      </c>
      <c r="S24" s="9">
        <v>75.666700000000006</v>
      </c>
      <c r="T24" s="18">
        <v>350000</v>
      </c>
      <c r="U24" s="21" t="s">
        <v>157</v>
      </c>
      <c r="V24" s="22" t="s">
        <v>138</v>
      </c>
      <c r="W24" s="21" t="s">
        <v>138</v>
      </c>
      <c r="X24" s="22" t="s">
        <v>140</v>
      </c>
      <c r="Y24" s="21" t="s">
        <v>140</v>
      </c>
      <c r="Z24" s="23">
        <v>0.51</v>
      </c>
      <c r="AA24" s="27">
        <v>0.65</v>
      </c>
      <c r="AB24" s="24">
        <f>'[1]Výroba - Dokument'!AP197</f>
        <v>43189</v>
      </c>
      <c r="AC24" s="21" t="s">
        <v>163</v>
      </c>
      <c r="AD24" s="27">
        <f t="shared" si="0"/>
        <v>0.18315018315018317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</row>
    <row r="25" spans="1:96" s="6" customFormat="1" ht="12.75" customHeight="1" x14ac:dyDescent="0.2">
      <c r="A25" s="7" t="s">
        <v>59</v>
      </c>
      <c r="B25" s="11" t="s">
        <v>84</v>
      </c>
      <c r="C25" s="11" t="s">
        <v>109</v>
      </c>
      <c r="D25" s="12">
        <v>3787604</v>
      </c>
      <c r="E25" s="12">
        <v>1450000</v>
      </c>
      <c r="F25" s="12" t="s">
        <v>134</v>
      </c>
      <c r="G25" s="10" t="s">
        <v>138</v>
      </c>
      <c r="H25" s="10" t="s">
        <v>139</v>
      </c>
      <c r="I25" s="10" t="s">
        <v>139</v>
      </c>
      <c r="J25" s="10" t="s">
        <v>151</v>
      </c>
      <c r="K25" s="10" t="s">
        <v>138</v>
      </c>
      <c r="L25" s="8">
        <v>29.833300000000001</v>
      </c>
      <c r="M25" s="8">
        <v>12</v>
      </c>
      <c r="N25" s="8">
        <v>11.166700000000001</v>
      </c>
      <c r="O25" s="8">
        <v>4.1666999999999996</v>
      </c>
      <c r="P25" s="8">
        <v>6.8333000000000004</v>
      </c>
      <c r="Q25" s="8">
        <v>7.5</v>
      </c>
      <c r="R25" s="8">
        <v>4</v>
      </c>
      <c r="S25" s="9">
        <v>75.5</v>
      </c>
      <c r="T25" s="18">
        <v>1000000</v>
      </c>
      <c r="U25" s="21" t="s">
        <v>157</v>
      </c>
      <c r="V25" s="22" t="s">
        <v>138</v>
      </c>
      <c r="W25" s="21" t="s">
        <v>138</v>
      </c>
      <c r="X25" s="22" t="s">
        <v>140</v>
      </c>
      <c r="Y25" s="21" t="s">
        <v>140</v>
      </c>
      <c r="Z25" s="23">
        <v>0.50090000000000001</v>
      </c>
      <c r="AA25" s="27">
        <v>0.65</v>
      </c>
      <c r="AB25" s="24">
        <v>43616</v>
      </c>
      <c r="AC25" s="21" t="s">
        <v>159</v>
      </c>
      <c r="AD25" s="27">
        <f t="shared" si="0"/>
        <v>0.37717021857919381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</row>
    <row r="26" spans="1:96" s="6" customFormat="1" ht="12.75" customHeight="1" x14ac:dyDescent="0.2">
      <c r="A26" s="7" t="s">
        <v>55</v>
      </c>
      <c r="B26" s="11" t="s">
        <v>80</v>
      </c>
      <c r="C26" s="11" t="s">
        <v>105</v>
      </c>
      <c r="D26" s="12">
        <v>3109830</v>
      </c>
      <c r="E26" s="12">
        <v>920000</v>
      </c>
      <c r="F26" s="12" t="s">
        <v>130</v>
      </c>
      <c r="G26" s="10" t="s">
        <v>140</v>
      </c>
      <c r="H26" s="10" t="s">
        <v>136</v>
      </c>
      <c r="I26" s="10" t="s">
        <v>140</v>
      </c>
      <c r="J26" s="10" t="s">
        <v>147</v>
      </c>
      <c r="K26" s="10" t="s">
        <v>140</v>
      </c>
      <c r="L26" s="8">
        <v>29.166699999999999</v>
      </c>
      <c r="M26" s="8">
        <v>11.5</v>
      </c>
      <c r="N26" s="8">
        <v>12.166700000000001</v>
      </c>
      <c r="O26" s="8">
        <v>4.5</v>
      </c>
      <c r="P26" s="8">
        <v>6.8333000000000004</v>
      </c>
      <c r="Q26" s="8">
        <v>7.1666999999999996</v>
      </c>
      <c r="R26" s="8">
        <v>3.1667000000000001</v>
      </c>
      <c r="S26" s="9">
        <v>74.5</v>
      </c>
      <c r="T26" s="18">
        <v>600000</v>
      </c>
      <c r="U26" s="21" t="s">
        <v>157</v>
      </c>
      <c r="V26" s="22" t="s">
        <v>138</v>
      </c>
      <c r="W26" s="21" t="s">
        <v>138</v>
      </c>
      <c r="X26" s="22" t="s">
        <v>140</v>
      </c>
      <c r="Y26" s="21" t="s">
        <v>140</v>
      </c>
      <c r="Z26" s="23">
        <v>0.55000000000000004</v>
      </c>
      <c r="AA26" s="27">
        <v>0.65</v>
      </c>
      <c r="AB26" s="24">
        <f>'[1]Výroba - Dokument'!AP187</f>
        <v>43646</v>
      </c>
      <c r="AC26" s="21" t="s">
        <v>162</v>
      </c>
      <c r="AD26" s="27">
        <f t="shared" si="0"/>
        <v>0.27562370198462849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</row>
    <row r="27" spans="1:96" s="6" customFormat="1" ht="12.75" customHeight="1" x14ac:dyDescent="0.2">
      <c r="A27" s="7" t="s">
        <v>62</v>
      </c>
      <c r="B27" s="11" t="s">
        <v>87</v>
      </c>
      <c r="C27" s="11" t="s">
        <v>112</v>
      </c>
      <c r="D27" s="12">
        <v>1906000</v>
      </c>
      <c r="E27" s="12">
        <v>700000</v>
      </c>
      <c r="F27" s="12" t="s">
        <v>128</v>
      </c>
      <c r="G27" s="10" t="s">
        <v>139</v>
      </c>
      <c r="H27" s="10" t="s">
        <v>134</v>
      </c>
      <c r="I27" s="10" t="s">
        <v>138</v>
      </c>
      <c r="J27" s="10" t="s">
        <v>148</v>
      </c>
      <c r="K27" s="10" t="s">
        <v>140</v>
      </c>
      <c r="L27" s="8">
        <v>30.666699999999999</v>
      </c>
      <c r="M27" s="8">
        <v>10.333299999999999</v>
      </c>
      <c r="N27" s="8">
        <v>12.833299999999999</v>
      </c>
      <c r="O27" s="8">
        <v>4.5</v>
      </c>
      <c r="P27" s="8">
        <v>5.3333000000000004</v>
      </c>
      <c r="Q27" s="8">
        <v>7</v>
      </c>
      <c r="R27" s="8">
        <v>3.1667000000000001</v>
      </c>
      <c r="S27" s="9">
        <v>73.833299999999994</v>
      </c>
      <c r="T27" s="18">
        <v>500000</v>
      </c>
      <c r="U27" s="21" t="s">
        <v>157</v>
      </c>
      <c r="V27" s="22" t="s">
        <v>140</v>
      </c>
      <c r="W27" s="21" t="s">
        <v>140</v>
      </c>
      <c r="X27" s="22" t="s">
        <v>140</v>
      </c>
      <c r="Y27" s="21" t="s">
        <v>140</v>
      </c>
      <c r="Z27" s="23">
        <v>0.38</v>
      </c>
      <c r="AA27" s="27">
        <v>0.5</v>
      </c>
      <c r="AB27" s="24">
        <f>'[1]Výroba - Dokument'!AP194</f>
        <v>43281</v>
      </c>
      <c r="AC27" s="21" t="s">
        <v>163</v>
      </c>
      <c r="AD27" s="27">
        <f t="shared" si="0"/>
        <v>0.37475640833458251</v>
      </c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</row>
    <row r="28" spans="1:96" s="6" customFormat="1" ht="12.75" customHeight="1" x14ac:dyDescent="0.2">
      <c r="A28" s="7" t="s">
        <v>73</v>
      </c>
      <c r="B28" s="11" t="s">
        <v>97</v>
      </c>
      <c r="C28" s="11" t="s">
        <v>123</v>
      </c>
      <c r="D28" s="12">
        <v>1844273</v>
      </c>
      <c r="E28" s="12">
        <v>970273</v>
      </c>
      <c r="F28" s="12" t="s">
        <v>132</v>
      </c>
      <c r="G28" s="10" t="s">
        <v>138</v>
      </c>
      <c r="H28" s="10" t="s">
        <v>127</v>
      </c>
      <c r="I28" s="10" t="s">
        <v>138</v>
      </c>
      <c r="J28" s="10" t="s">
        <v>151</v>
      </c>
      <c r="K28" s="10" t="s">
        <v>138</v>
      </c>
      <c r="L28" s="8">
        <v>27.666699999999999</v>
      </c>
      <c r="M28" s="8">
        <v>12.5</v>
      </c>
      <c r="N28" s="8">
        <v>12.166700000000001</v>
      </c>
      <c r="O28" s="8">
        <v>4.1666999999999996</v>
      </c>
      <c r="P28" s="8">
        <v>7.5</v>
      </c>
      <c r="Q28" s="8">
        <v>5</v>
      </c>
      <c r="R28" s="8">
        <v>3.8332999999999999</v>
      </c>
      <c r="S28" s="9">
        <v>72.833299999999994</v>
      </c>
      <c r="T28" s="18">
        <v>600000</v>
      </c>
      <c r="U28" s="21" t="s">
        <v>157</v>
      </c>
      <c r="V28" s="22" t="s">
        <v>138</v>
      </c>
      <c r="W28" s="21" t="s">
        <v>138</v>
      </c>
      <c r="X28" s="22" t="s">
        <v>140</v>
      </c>
      <c r="Y28" s="21" t="s">
        <v>140</v>
      </c>
      <c r="Z28" s="23">
        <v>0.53</v>
      </c>
      <c r="AA28" s="27">
        <v>0.65</v>
      </c>
      <c r="AB28" s="24">
        <f>'[1]Výroba - Dokument'!AP205</f>
        <v>43281</v>
      </c>
      <c r="AC28" s="21" t="s">
        <v>163</v>
      </c>
      <c r="AD28" s="27">
        <f t="shared" si="0"/>
        <v>0.46475920709290719</v>
      </c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</row>
    <row r="29" spans="1:96" s="6" customFormat="1" ht="12.75" customHeight="1" x14ac:dyDescent="0.2">
      <c r="A29" s="7" t="s">
        <v>56</v>
      </c>
      <c r="B29" s="11" t="s">
        <v>81</v>
      </c>
      <c r="C29" s="11" t="s">
        <v>106</v>
      </c>
      <c r="D29" s="12">
        <v>750000</v>
      </c>
      <c r="E29" s="12">
        <v>400000</v>
      </c>
      <c r="F29" s="12" t="s">
        <v>131</v>
      </c>
      <c r="G29" s="10" t="s">
        <v>139</v>
      </c>
      <c r="H29" s="10" t="s">
        <v>137</v>
      </c>
      <c r="I29" s="10" t="s">
        <v>138</v>
      </c>
      <c r="J29" s="10" t="s">
        <v>148</v>
      </c>
      <c r="K29" s="10" t="s">
        <v>138</v>
      </c>
      <c r="L29" s="8">
        <v>24.166699999999999</v>
      </c>
      <c r="M29" s="8">
        <v>12.833299999999999</v>
      </c>
      <c r="N29" s="8">
        <v>11.833299999999999</v>
      </c>
      <c r="O29" s="8">
        <v>5</v>
      </c>
      <c r="P29" s="8">
        <v>6.3333000000000004</v>
      </c>
      <c r="Q29" s="8">
        <v>4.8333000000000004</v>
      </c>
      <c r="R29" s="8">
        <v>4.3333000000000004</v>
      </c>
      <c r="S29" s="9">
        <v>69.333299999999994</v>
      </c>
      <c r="T29" s="18"/>
      <c r="U29" s="21"/>
      <c r="V29" s="22" t="s">
        <v>140</v>
      </c>
      <c r="W29" s="21"/>
      <c r="X29" s="22" t="s">
        <v>140</v>
      </c>
      <c r="Y29" s="21"/>
      <c r="Z29" s="23">
        <v>0.52</v>
      </c>
      <c r="AA29" s="21"/>
      <c r="AB29" s="24">
        <f>'[1]Výroba - Dokument'!AP188</f>
        <v>43465</v>
      </c>
      <c r="AC29" s="21"/>
      <c r="AD29" s="25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</row>
    <row r="30" spans="1:96" s="6" customFormat="1" ht="12.75" customHeight="1" x14ac:dyDescent="0.2">
      <c r="A30" s="7" t="s">
        <v>64</v>
      </c>
      <c r="B30" s="11" t="s">
        <v>87</v>
      </c>
      <c r="C30" s="11" t="s">
        <v>114</v>
      </c>
      <c r="D30" s="12">
        <v>638500</v>
      </c>
      <c r="E30" s="12">
        <v>278500</v>
      </c>
      <c r="F30" s="12" t="s">
        <v>131</v>
      </c>
      <c r="G30" s="10" t="s">
        <v>139</v>
      </c>
      <c r="H30" s="10" t="s">
        <v>128</v>
      </c>
      <c r="I30" s="10" t="s">
        <v>139</v>
      </c>
      <c r="J30" s="10" t="s">
        <v>142</v>
      </c>
      <c r="K30" s="10" t="s">
        <v>140</v>
      </c>
      <c r="L30" s="8">
        <v>27</v>
      </c>
      <c r="M30" s="8">
        <v>13.333299999999999</v>
      </c>
      <c r="N30" s="8">
        <v>11.166700000000001</v>
      </c>
      <c r="O30" s="8">
        <v>4</v>
      </c>
      <c r="P30" s="8">
        <v>5.5</v>
      </c>
      <c r="Q30" s="8">
        <v>3.6667000000000001</v>
      </c>
      <c r="R30" s="8">
        <v>3.1667000000000001</v>
      </c>
      <c r="S30" s="9">
        <v>67.833299999999994</v>
      </c>
      <c r="T30" s="18"/>
      <c r="U30" s="21"/>
      <c r="V30" s="22" t="s">
        <v>140</v>
      </c>
      <c r="W30" s="21"/>
      <c r="X30" s="22" t="s">
        <v>140</v>
      </c>
      <c r="Y30" s="21"/>
      <c r="Z30" s="23">
        <v>0.44</v>
      </c>
      <c r="AA30" s="21"/>
      <c r="AB30" s="24">
        <f>'[1]Výroba - Dokument'!AP196</f>
        <v>43281</v>
      </c>
      <c r="AC30" s="21"/>
      <c r="AD30" s="25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</row>
    <row r="31" spans="1:96" s="6" customFormat="1" ht="12.75" customHeight="1" x14ac:dyDescent="0.2">
      <c r="A31" s="7" t="s">
        <v>60</v>
      </c>
      <c r="B31" s="11" t="s">
        <v>85</v>
      </c>
      <c r="C31" s="11" t="s">
        <v>110</v>
      </c>
      <c r="D31" s="12">
        <v>5700000</v>
      </c>
      <c r="E31" s="12">
        <v>2700000</v>
      </c>
      <c r="F31" s="12" t="s">
        <v>126</v>
      </c>
      <c r="G31" s="10" t="s">
        <v>138</v>
      </c>
      <c r="H31" s="10" t="s">
        <v>135</v>
      </c>
      <c r="I31" s="10" t="s">
        <v>138</v>
      </c>
      <c r="J31" s="10" t="s">
        <v>152</v>
      </c>
      <c r="K31" s="10" t="s">
        <v>140</v>
      </c>
      <c r="L31" s="8">
        <v>24.333300000000001</v>
      </c>
      <c r="M31" s="8">
        <v>11.666700000000001</v>
      </c>
      <c r="N31" s="8">
        <v>11.333299999999999</v>
      </c>
      <c r="O31" s="8">
        <v>2.6667000000000001</v>
      </c>
      <c r="P31" s="8">
        <v>7</v>
      </c>
      <c r="Q31" s="8">
        <v>4.1666999999999996</v>
      </c>
      <c r="R31" s="8">
        <v>4.8333000000000004</v>
      </c>
      <c r="S31" s="9">
        <v>66</v>
      </c>
      <c r="T31" s="18"/>
      <c r="U31" s="21"/>
      <c r="V31" s="22" t="s">
        <v>138</v>
      </c>
      <c r="W31" s="21"/>
      <c r="X31" s="22" t="s">
        <v>140</v>
      </c>
      <c r="Y31" s="21"/>
      <c r="Z31" s="23">
        <v>0.69</v>
      </c>
      <c r="AA31" s="21"/>
      <c r="AB31" s="24">
        <f>'[1]Výroba - Dokument'!AP192</f>
        <v>43861</v>
      </c>
      <c r="AC31" s="21"/>
      <c r="AD31" s="25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</row>
    <row r="32" spans="1:96" s="6" customFormat="1" ht="12.75" customHeight="1" x14ac:dyDescent="0.2">
      <c r="A32" s="7" t="s">
        <v>67</v>
      </c>
      <c r="B32" s="11" t="s">
        <v>91</v>
      </c>
      <c r="C32" s="11" t="s">
        <v>117</v>
      </c>
      <c r="D32" s="12">
        <v>5273100</v>
      </c>
      <c r="E32" s="12">
        <v>1500000</v>
      </c>
      <c r="F32" s="12" t="s">
        <v>127</v>
      </c>
      <c r="G32" s="10" t="s">
        <v>138</v>
      </c>
      <c r="H32" s="10" t="s">
        <v>139</v>
      </c>
      <c r="I32" s="10" t="s">
        <v>139</v>
      </c>
      <c r="J32" s="10" t="s">
        <v>145</v>
      </c>
      <c r="K32" s="10" t="s">
        <v>138</v>
      </c>
      <c r="L32" s="8">
        <v>25.166699999999999</v>
      </c>
      <c r="M32" s="8">
        <v>12.166700000000001</v>
      </c>
      <c r="N32" s="8">
        <v>8.6667000000000005</v>
      </c>
      <c r="O32" s="8">
        <v>4</v>
      </c>
      <c r="P32" s="8">
        <v>7.8333000000000004</v>
      </c>
      <c r="Q32" s="8">
        <v>5.8333000000000004</v>
      </c>
      <c r="R32" s="8">
        <v>2.1667000000000001</v>
      </c>
      <c r="S32" s="9">
        <v>65.833299999999994</v>
      </c>
      <c r="T32" s="18"/>
      <c r="U32" s="21"/>
      <c r="V32" s="22" t="s">
        <v>138</v>
      </c>
      <c r="W32" s="21"/>
      <c r="X32" s="22" t="s">
        <v>140</v>
      </c>
      <c r="Y32" s="21"/>
      <c r="Z32" s="23">
        <v>0.44</v>
      </c>
      <c r="AA32" s="21"/>
      <c r="AB32" s="24">
        <f>'[1]Výroba - Dokument'!AP199</f>
        <v>43586</v>
      </c>
      <c r="AC32" s="21"/>
      <c r="AD32" s="25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</row>
    <row r="33" spans="1:96" s="6" customFormat="1" ht="12.75" customHeight="1" x14ac:dyDescent="0.2">
      <c r="A33" s="7" t="s">
        <v>70</v>
      </c>
      <c r="B33" s="11" t="s">
        <v>94</v>
      </c>
      <c r="C33" s="11" t="s">
        <v>120</v>
      </c>
      <c r="D33" s="12">
        <v>1688970</v>
      </c>
      <c r="E33" s="12">
        <v>523000</v>
      </c>
      <c r="F33" s="12" t="s">
        <v>129</v>
      </c>
      <c r="G33" s="10" t="s">
        <v>138</v>
      </c>
      <c r="H33" s="10" t="s">
        <v>133</v>
      </c>
      <c r="I33" s="10" t="s">
        <v>138</v>
      </c>
      <c r="J33" s="10" t="s">
        <v>155</v>
      </c>
      <c r="K33" s="10" t="s">
        <v>140</v>
      </c>
      <c r="L33" s="8">
        <v>27.5</v>
      </c>
      <c r="M33" s="8">
        <v>11.5</v>
      </c>
      <c r="N33" s="8">
        <v>10.5</v>
      </c>
      <c r="O33" s="8">
        <v>3.6667000000000001</v>
      </c>
      <c r="P33" s="8">
        <v>4.8333000000000004</v>
      </c>
      <c r="Q33" s="8">
        <v>3.8332999999999999</v>
      </c>
      <c r="R33" s="8">
        <v>3</v>
      </c>
      <c r="S33" s="9">
        <v>64.833299999999994</v>
      </c>
      <c r="T33" s="18"/>
      <c r="U33" s="21"/>
      <c r="V33" s="22" t="s">
        <v>140</v>
      </c>
      <c r="W33" s="21"/>
      <c r="X33" s="22" t="s">
        <v>140</v>
      </c>
      <c r="Y33" s="21"/>
      <c r="Z33" s="23">
        <v>0.49099999999999999</v>
      </c>
      <c r="AA33" s="21"/>
      <c r="AB33" s="24">
        <f>'[1]Výroba - Dokument'!AP202</f>
        <v>43738</v>
      </c>
      <c r="AC33" s="21"/>
      <c r="AD33" s="25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</row>
    <row r="34" spans="1:96" s="6" customFormat="1" ht="12.75" customHeight="1" x14ac:dyDescent="0.2">
      <c r="A34" s="7" t="s">
        <v>54</v>
      </c>
      <c r="B34" s="11" t="s">
        <v>79</v>
      </c>
      <c r="C34" s="11" t="s">
        <v>104</v>
      </c>
      <c r="D34" s="12">
        <v>3973885</v>
      </c>
      <c r="E34" s="12">
        <v>1400000</v>
      </c>
      <c r="F34" s="12" t="s">
        <v>129</v>
      </c>
      <c r="G34" s="10" t="s">
        <v>140</v>
      </c>
      <c r="H34" s="10" t="s">
        <v>126</v>
      </c>
      <c r="I34" s="10" t="s">
        <v>138</v>
      </c>
      <c r="J34" s="10" t="s">
        <v>146</v>
      </c>
      <c r="K34" s="10" t="s">
        <v>140</v>
      </c>
      <c r="L34" s="8">
        <v>19.833300000000001</v>
      </c>
      <c r="M34" s="8">
        <v>11.833299999999999</v>
      </c>
      <c r="N34" s="8">
        <v>9.6667000000000005</v>
      </c>
      <c r="O34" s="8">
        <v>4.3333000000000004</v>
      </c>
      <c r="P34" s="8">
        <v>6.6666999999999996</v>
      </c>
      <c r="Q34" s="8">
        <v>7.6666999999999996</v>
      </c>
      <c r="R34" s="8">
        <v>3.8332999999999999</v>
      </c>
      <c r="S34" s="9">
        <v>63.833300000000001</v>
      </c>
      <c r="T34" s="18"/>
      <c r="U34" s="21"/>
      <c r="V34" s="22" t="s">
        <v>138</v>
      </c>
      <c r="W34" s="21"/>
      <c r="X34" s="22" t="s">
        <v>140</v>
      </c>
      <c r="Y34" s="21"/>
      <c r="Z34" s="23">
        <v>0.54</v>
      </c>
      <c r="AA34" s="21"/>
      <c r="AB34" s="24">
        <f>'[1]Výroba - Dokument'!AP186</f>
        <v>43511</v>
      </c>
      <c r="AC34" s="21"/>
      <c r="AD34" s="25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</row>
    <row r="35" spans="1:96" s="6" customFormat="1" ht="12.75" customHeight="1" x14ac:dyDescent="0.2">
      <c r="A35" s="7" t="s">
        <v>51</v>
      </c>
      <c r="B35" s="11" t="s">
        <v>77</v>
      </c>
      <c r="C35" s="11" t="s">
        <v>101</v>
      </c>
      <c r="D35" s="12">
        <v>6645618</v>
      </c>
      <c r="E35" s="12">
        <v>1200000</v>
      </c>
      <c r="F35" s="12" t="s">
        <v>127</v>
      </c>
      <c r="G35" s="10" t="s">
        <v>138</v>
      </c>
      <c r="H35" s="10" t="s">
        <v>128</v>
      </c>
      <c r="I35" s="10" t="s">
        <v>139</v>
      </c>
      <c r="J35" s="10" t="s">
        <v>143</v>
      </c>
      <c r="K35" s="10" t="s">
        <v>140</v>
      </c>
      <c r="L35" s="8">
        <v>23.166699999999999</v>
      </c>
      <c r="M35" s="8">
        <v>11.5</v>
      </c>
      <c r="N35" s="8">
        <v>9.5</v>
      </c>
      <c r="O35" s="8">
        <v>3.6667000000000001</v>
      </c>
      <c r="P35" s="8">
        <v>6.1666999999999996</v>
      </c>
      <c r="Q35" s="8">
        <v>4.6666999999999996</v>
      </c>
      <c r="R35" s="8">
        <v>3.3332999999999999</v>
      </c>
      <c r="S35" s="9">
        <v>62</v>
      </c>
      <c r="T35" s="18"/>
      <c r="U35" s="21"/>
      <c r="V35" s="22" t="s">
        <v>138</v>
      </c>
      <c r="W35" s="21"/>
      <c r="X35" s="22" t="s">
        <v>140</v>
      </c>
      <c r="Y35" s="21"/>
      <c r="Z35" s="23">
        <v>0.82</v>
      </c>
      <c r="AA35" s="21"/>
      <c r="AB35" s="24">
        <f>'[1]Výroba - Dokument'!AP183</f>
        <v>43555</v>
      </c>
      <c r="AC35" s="21"/>
      <c r="AD35" s="25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</row>
    <row r="36" spans="1:96" s="6" customFormat="1" ht="12.75" customHeight="1" x14ac:dyDescent="0.2">
      <c r="A36" s="7" t="s">
        <v>53</v>
      </c>
      <c r="B36" s="11" t="s">
        <v>78</v>
      </c>
      <c r="C36" s="11" t="s">
        <v>103</v>
      </c>
      <c r="D36" s="12">
        <v>2631500</v>
      </c>
      <c r="E36" s="12">
        <v>800000</v>
      </c>
      <c r="F36" s="12" t="s">
        <v>127</v>
      </c>
      <c r="G36" s="10" t="s">
        <v>140</v>
      </c>
      <c r="H36" s="10" t="s">
        <v>141</v>
      </c>
      <c r="I36" s="10" t="s">
        <v>140</v>
      </c>
      <c r="J36" s="10" t="s">
        <v>145</v>
      </c>
      <c r="K36" s="10" t="s">
        <v>138</v>
      </c>
      <c r="L36" s="8">
        <v>21.833300000000001</v>
      </c>
      <c r="M36" s="8">
        <v>7.6666999999999996</v>
      </c>
      <c r="N36" s="8">
        <v>8.8332999999999995</v>
      </c>
      <c r="O36" s="8">
        <v>4.1666999999999996</v>
      </c>
      <c r="P36" s="8">
        <v>7.3333000000000004</v>
      </c>
      <c r="Q36" s="8">
        <v>4.8333000000000004</v>
      </c>
      <c r="R36" s="8">
        <v>2</v>
      </c>
      <c r="S36" s="9">
        <v>56.666699999999999</v>
      </c>
      <c r="T36" s="18"/>
      <c r="U36" s="21"/>
      <c r="V36" s="22" t="s">
        <v>140</v>
      </c>
      <c r="W36" s="21"/>
      <c r="X36" s="22" t="s">
        <v>140</v>
      </c>
      <c r="Y36" s="21"/>
      <c r="Z36" s="23">
        <v>0.45</v>
      </c>
      <c r="AA36" s="21"/>
      <c r="AB36" s="24">
        <f>'[1]Výroba - Dokument'!AP185</f>
        <v>43754</v>
      </c>
      <c r="AC36" s="21"/>
      <c r="AD36" s="25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</row>
    <row r="37" spans="1:96" s="6" customFormat="1" ht="12.75" customHeight="1" x14ac:dyDescent="0.2">
      <c r="A37" s="7" t="s">
        <v>57</v>
      </c>
      <c r="B37" s="11" t="s">
        <v>82</v>
      </c>
      <c r="C37" s="11" t="s">
        <v>107</v>
      </c>
      <c r="D37" s="12">
        <v>3691389</v>
      </c>
      <c r="E37" s="12">
        <v>1808781</v>
      </c>
      <c r="F37" s="12" t="s">
        <v>132</v>
      </c>
      <c r="G37" s="10" t="s">
        <v>138</v>
      </c>
      <c r="H37" s="10" t="s">
        <v>127</v>
      </c>
      <c r="I37" s="10" t="s">
        <v>138</v>
      </c>
      <c r="J37" s="10" t="s">
        <v>149</v>
      </c>
      <c r="K37" s="10" t="s">
        <v>140</v>
      </c>
      <c r="L37" s="8">
        <v>20.5</v>
      </c>
      <c r="M37" s="8">
        <v>8.8332999999999995</v>
      </c>
      <c r="N37" s="8">
        <v>9.1667000000000005</v>
      </c>
      <c r="O37" s="8">
        <v>4.3333000000000004</v>
      </c>
      <c r="P37" s="8">
        <v>5.3333000000000004</v>
      </c>
      <c r="Q37" s="8">
        <v>5.3333000000000004</v>
      </c>
      <c r="R37" s="8">
        <v>2.1667000000000001</v>
      </c>
      <c r="S37" s="9">
        <v>55.666699999999999</v>
      </c>
      <c r="T37" s="18"/>
      <c r="U37" s="21"/>
      <c r="V37" s="22" t="s">
        <v>140</v>
      </c>
      <c r="W37" s="21"/>
      <c r="X37" s="22" t="s">
        <v>140</v>
      </c>
      <c r="Y37" s="21"/>
      <c r="Z37" s="23">
        <v>0.49</v>
      </c>
      <c r="AA37" s="21"/>
      <c r="AB37" s="24">
        <f>'[1]Výroba - Dokument'!AP189</f>
        <v>44012</v>
      </c>
      <c r="AC37" s="21"/>
      <c r="AD37" s="25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</row>
    <row r="38" spans="1:96" s="6" customFormat="1" ht="12.75" customHeight="1" x14ac:dyDescent="0.2">
      <c r="A38" s="7" t="s">
        <v>63</v>
      </c>
      <c r="B38" s="11" t="s">
        <v>88</v>
      </c>
      <c r="C38" s="11" t="s">
        <v>113</v>
      </c>
      <c r="D38" s="12">
        <v>4297380</v>
      </c>
      <c r="E38" s="12">
        <v>1800000</v>
      </c>
      <c r="F38" s="12" t="s">
        <v>130</v>
      </c>
      <c r="G38" s="10" t="s">
        <v>140</v>
      </c>
      <c r="H38" s="10" t="s">
        <v>129</v>
      </c>
      <c r="I38" s="10" t="s">
        <v>138</v>
      </c>
      <c r="J38" s="10" t="s">
        <v>154</v>
      </c>
      <c r="K38" s="10" t="s">
        <v>138</v>
      </c>
      <c r="L38" s="8">
        <v>17.833300000000001</v>
      </c>
      <c r="M38" s="8">
        <v>11.166700000000001</v>
      </c>
      <c r="N38" s="8">
        <v>8.1667000000000005</v>
      </c>
      <c r="O38" s="8">
        <v>3.8332999999999999</v>
      </c>
      <c r="P38" s="8">
        <v>6.5</v>
      </c>
      <c r="Q38" s="8">
        <v>6</v>
      </c>
      <c r="R38" s="8">
        <v>2</v>
      </c>
      <c r="S38" s="9">
        <v>55.5</v>
      </c>
      <c r="T38" s="18"/>
      <c r="U38" s="21"/>
      <c r="V38" s="22" t="s">
        <v>138</v>
      </c>
      <c r="W38" s="21"/>
      <c r="X38" s="22" t="s">
        <v>140</v>
      </c>
      <c r="Y38" s="21"/>
      <c r="Z38" s="23">
        <v>0.42</v>
      </c>
      <c r="AA38" s="21"/>
      <c r="AB38" s="24">
        <f>'[1]Výroba - Dokument'!AP195</f>
        <v>43646</v>
      </c>
      <c r="AC38" s="21"/>
      <c r="AD38" s="25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</row>
    <row r="39" spans="1:96" s="6" customFormat="1" ht="12.75" customHeight="1" x14ac:dyDescent="0.2">
      <c r="A39" s="7" t="s">
        <v>66</v>
      </c>
      <c r="B39" s="11" t="s">
        <v>90</v>
      </c>
      <c r="C39" s="11" t="s">
        <v>116</v>
      </c>
      <c r="D39" s="12">
        <v>3746604</v>
      </c>
      <c r="E39" s="12">
        <v>518875</v>
      </c>
      <c r="F39" s="12" t="s">
        <v>132</v>
      </c>
      <c r="G39" s="10" t="s">
        <v>140</v>
      </c>
      <c r="H39" s="10" t="s">
        <v>126</v>
      </c>
      <c r="I39" s="10" t="s">
        <v>140</v>
      </c>
      <c r="J39" s="10" t="s">
        <v>144</v>
      </c>
      <c r="K39" s="10" t="s">
        <v>140</v>
      </c>
      <c r="L39" s="8">
        <v>20.833300000000001</v>
      </c>
      <c r="M39" s="8">
        <v>8.6667000000000005</v>
      </c>
      <c r="N39" s="8">
        <v>8.8332999999999995</v>
      </c>
      <c r="O39" s="8">
        <v>3.8332999999999999</v>
      </c>
      <c r="P39" s="8">
        <v>5.3333000000000004</v>
      </c>
      <c r="Q39" s="8">
        <v>4</v>
      </c>
      <c r="R39" s="8">
        <v>2.1667000000000001</v>
      </c>
      <c r="S39" s="9">
        <v>53.666699999999999</v>
      </c>
      <c r="T39" s="18"/>
      <c r="U39" s="21"/>
      <c r="V39" s="22" t="s">
        <v>140</v>
      </c>
      <c r="W39" s="21"/>
      <c r="X39" s="22" t="s">
        <v>140</v>
      </c>
      <c r="Y39" s="21"/>
      <c r="Z39" s="23">
        <v>0.27</v>
      </c>
      <c r="AA39" s="21"/>
      <c r="AB39" s="24">
        <f>'[1]Výroba - Dokument'!AP198</f>
        <v>43404</v>
      </c>
      <c r="AC39" s="21"/>
      <c r="AD39" s="25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</row>
    <row r="40" spans="1:96" s="6" customFormat="1" ht="12.75" customHeight="1" x14ac:dyDescent="0.2">
      <c r="A40" s="7" t="s">
        <v>75</v>
      </c>
      <c r="B40" s="11" t="s">
        <v>99</v>
      </c>
      <c r="C40" s="11" t="s">
        <v>125</v>
      </c>
      <c r="D40" s="12">
        <v>6999000</v>
      </c>
      <c r="E40" s="12">
        <v>2500000</v>
      </c>
      <c r="F40" s="12" t="s">
        <v>137</v>
      </c>
      <c r="G40" s="10" t="s">
        <v>140</v>
      </c>
      <c r="H40" s="10" t="s">
        <v>136</v>
      </c>
      <c r="I40" s="10" t="s">
        <v>140</v>
      </c>
      <c r="J40" s="10" t="s">
        <v>153</v>
      </c>
      <c r="K40" s="10" t="s">
        <v>140</v>
      </c>
      <c r="L40" s="8">
        <v>14</v>
      </c>
      <c r="M40" s="8">
        <v>8.1667000000000005</v>
      </c>
      <c r="N40" s="8">
        <v>9.8332999999999995</v>
      </c>
      <c r="O40" s="8">
        <v>4</v>
      </c>
      <c r="P40" s="8">
        <v>4</v>
      </c>
      <c r="Q40" s="8">
        <v>2.8332999999999999</v>
      </c>
      <c r="R40" s="8">
        <v>2.8332999999999999</v>
      </c>
      <c r="S40" s="9">
        <v>45.666699999999999</v>
      </c>
      <c r="T40" s="18"/>
      <c r="U40" s="21"/>
      <c r="V40" s="22" t="s">
        <v>138</v>
      </c>
      <c r="W40" s="21"/>
      <c r="X40" s="22" t="s">
        <v>140</v>
      </c>
      <c r="Y40" s="21"/>
      <c r="Z40" s="23">
        <v>0.49</v>
      </c>
      <c r="AA40" s="21"/>
      <c r="AB40" s="24">
        <f>'[1]Výroba - Dokument'!AP207</f>
        <v>43403</v>
      </c>
      <c r="AC40" s="21"/>
      <c r="AD40" s="25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</row>
    <row r="41" spans="1:96" x14ac:dyDescent="0.3">
      <c r="D41" s="13">
        <f>SUM(D15:D40)</f>
        <v>101971436</v>
      </c>
      <c r="E41" s="13">
        <f>SUM(E15:E40)</f>
        <v>31842694</v>
      </c>
      <c r="F41" s="13"/>
      <c r="T41" s="19">
        <f>SUM(T15:T40)</f>
        <v>13000000</v>
      </c>
    </row>
    <row r="42" spans="1:96" x14ac:dyDescent="0.3">
      <c r="E42" s="13"/>
      <c r="F42" s="13"/>
      <c r="G42" s="13"/>
      <c r="H42" s="13"/>
      <c r="S42" s="2" t="s">
        <v>21</v>
      </c>
      <c r="T42" s="13">
        <f>13000000-T41</f>
        <v>0</v>
      </c>
    </row>
  </sheetData>
  <mergeCells count="27">
    <mergeCell ref="A12:A14"/>
    <mergeCell ref="B12:B14"/>
    <mergeCell ref="C12:C14"/>
    <mergeCell ref="D12:D14"/>
    <mergeCell ref="E12:E14"/>
    <mergeCell ref="W12:W13"/>
    <mergeCell ref="X12:X13"/>
    <mergeCell ref="Y12:Y13"/>
    <mergeCell ref="F12:G13"/>
    <mergeCell ref="H12:I13"/>
    <mergeCell ref="J12:K13"/>
    <mergeCell ref="AA12:AA13"/>
    <mergeCell ref="AB12:AB13"/>
    <mergeCell ref="AC12:AC13"/>
    <mergeCell ref="AD12:AD13"/>
    <mergeCell ref="L12:L13"/>
    <mergeCell ref="M12:M13"/>
    <mergeCell ref="N12:N13"/>
    <mergeCell ref="Z12:Z13"/>
    <mergeCell ref="O12:O13"/>
    <mergeCell ref="P12:P13"/>
    <mergeCell ref="Q12:Q13"/>
    <mergeCell ref="R12:R13"/>
    <mergeCell ref="S12:S13"/>
    <mergeCell ref="T12:T13"/>
    <mergeCell ref="U12:U13"/>
    <mergeCell ref="V12:V13"/>
  </mergeCells>
  <dataValidations count="4">
    <dataValidation type="whole" operator="lessThanOrEqual" allowBlank="1" showInputMessage="1" showErrorMessage="1" error="max. 40" sqref="L15:L40">
      <formula1>40</formula1>
    </dataValidation>
    <dataValidation type="whole" operator="lessThanOrEqual" allowBlank="1" showInputMessage="1" showErrorMessage="1" sqref="M15:N40">
      <formula1>15</formula1>
    </dataValidation>
    <dataValidation type="whole" operator="lessThanOrEqual" allowBlank="1" showInputMessage="1" showErrorMessage="1" error="max. 5" sqref="O15:O40 R15:R40">
      <formula1>5</formula1>
    </dataValidation>
    <dataValidation type="whole" operator="lessThanOrEqual" allowBlank="1" showInputMessage="1" showErrorMessage="1" error="max. 10" sqref="P15:Q40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42"/>
  <sheetViews>
    <sheetView zoomScale="60" zoomScaleNormal="60" workbookViewId="0"/>
  </sheetViews>
  <sheetFormatPr defaultColWidth="9.109375" defaultRowHeight="12" x14ac:dyDescent="0.3"/>
  <cols>
    <col min="1" max="1" width="12.44140625" style="2" customWidth="1"/>
    <col min="2" max="2" width="41.44140625" style="2" customWidth="1"/>
    <col min="3" max="3" width="37.44140625" style="2" customWidth="1"/>
    <col min="4" max="4" width="15.5546875" style="2" customWidth="1"/>
    <col min="5" max="5" width="15" style="2" customWidth="1"/>
    <col min="6" max="6" width="29" style="2" customWidth="1"/>
    <col min="7" max="7" width="5.6640625" style="3" customWidth="1"/>
    <col min="8" max="8" width="19.88671875" style="3" customWidth="1"/>
    <col min="9" max="9" width="5.6640625" style="2" customWidth="1"/>
    <col min="10" max="10" width="19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1" ht="38.25" customHeight="1" x14ac:dyDescent="0.3">
      <c r="A1" s="1" t="s">
        <v>38</v>
      </c>
    </row>
    <row r="2" spans="1:81" ht="14.4" x14ac:dyDescent="0.3">
      <c r="A2" s="4" t="s">
        <v>39</v>
      </c>
      <c r="D2" s="4" t="s">
        <v>26</v>
      </c>
    </row>
    <row r="3" spans="1:81" ht="14.4" x14ac:dyDescent="0.3">
      <c r="A3" s="4" t="s">
        <v>37</v>
      </c>
      <c r="D3" s="2" t="s">
        <v>44</v>
      </c>
    </row>
    <row r="4" spans="1:81" ht="14.4" x14ac:dyDescent="0.3">
      <c r="A4" s="4" t="s">
        <v>40</v>
      </c>
      <c r="D4" s="2" t="s">
        <v>45</v>
      </c>
    </row>
    <row r="5" spans="1:81" ht="12.6" x14ac:dyDescent="0.3">
      <c r="A5" s="4" t="s">
        <v>41</v>
      </c>
      <c r="D5" s="2" t="s">
        <v>46</v>
      </c>
    </row>
    <row r="6" spans="1:81" ht="14.4" x14ac:dyDescent="0.3">
      <c r="A6" s="4" t="s">
        <v>42</v>
      </c>
      <c r="D6" s="2" t="s">
        <v>47</v>
      </c>
    </row>
    <row r="7" spans="1:81" ht="12.6" x14ac:dyDescent="0.3">
      <c r="A7" s="4"/>
      <c r="D7" s="2" t="s">
        <v>48</v>
      </c>
    </row>
    <row r="8" spans="1:81" ht="14.4" x14ac:dyDescent="0.3">
      <c r="A8" s="14" t="s">
        <v>43</v>
      </c>
    </row>
    <row r="9" spans="1:81" ht="12.6" x14ac:dyDescent="0.3">
      <c r="A9" s="4" t="s">
        <v>25</v>
      </c>
      <c r="D9" s="4" t="s">
        <v>27</v>
      </c>
    </row>
    <row r="10" spans="1:81" x14ac:dyDescent="0.2">
      <c r="D10" s="17" t="s">
        <v>49</v>
      </c>
    </row>
    <row r="11" spans="1:81" ht="12.6" x14ac:dyDescent="0.3">
      <c r="A11" s="4"/>
    </row>
    <row r="12" spans="1:81" ht="26.4" customHeight="1" x14ac:dyDescent="0.3">
      <c r="A12" s="28" t="s">
        <v>0</v>
      </c>
      <c r="B12" s="28" t="s">
        <v>1</v>
      </c>
      <c r="C12" s="28" t="s">
        <v>20</v>
      </c>
      <c r="D12" s="28" t="s">
        <v>13</v>
      </c>
      <c r="E12" s="33" t="s">
        <v>2</v>
      </c>
      <c r="F12" s="28" t="s">
        <v>34</v>
      </c>
      <c r="G12" s="28"/>
      <c r="H12" s="28" t="s">
        <v>35</v>
      </c>
      <c r="I12" s="28"/>
      <c r="J12" s="28" t="s">
        <v>36</v>
      </c>
      <c r="K12" s="28"/>
      <c r="L12" s="28" t="s">
        <v>16</v>
      </c>
      <c r="M12" s="28" t="s">
        <v>14</v>
      </c>
      <c r="N12" s="28" t="s">
        <v>17</v>
      </c>
      <c r="O12" s="28" t="s">
        <v>31</v>
      </c>
      <c r="P12" s="28" t="s">
        <v>32</v>
      </c>
      <c r="Q12" s="28" t="s">
        <v>33</v>
      </c>
      <c r="R12" s="28" t="s">
        <v>3</v>
      </c>
      <c r="S12" s="28" t="s">
        <v>4</v>
      </c>
    </row>
    <row r="13" spans="1:81" ht="79.8" customHeight="1" x14ac:dyDescent="0.3">
      <c r="A13" s="32"/>
      <c r="B13" s="32"/>
      <c r="C13" s="32"/>
      <c r="D13" s="32"/>
      <c r="E13" s="34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81" ht="28.95" customHeight="1" x14ac:dyDescent="0.3">
      <c r="A14" s="29"/>
      <c r="B14" s="29"/>
      <c r="C14" s="29"/>
      <c r="D14" s="29"/>
      <c r="E14" s="35"/>
      <c r="F14" s="5" t="s">
        <v>28</v>
      </c>
      <c r="G14" s="20" t="s">
        <v>29</v>
      </c>
      <c r="H14" s="20" t="s">
        <v>28</v>
      </c>
      <c r="I14" s="20" t="s">
        <v>29</v>
      </c>
      <c r="J14" s="20" t="s">
        <v>28</v>
      </c>
      <c r="K14" s="20" t="s">
        <v>29</v>
      </c>
      <c r="L14" s="20" t="s">
        <v>30</v>
      </c>
      <c r="M14" s="20" t="s">
        <v>22</v>
      </c>
      <c r="N14" s="20" t="s">
        <v>22</v>
      </c>
      <c r="O14" s="20" t="s">
        <v>23</v>
      </c>
      <c r="P14" s="20" t="s">
        <v>24</v>
      </c>
      <c r="Q14" s="20" t="s">
        <v>24</v>
      </c>
      <c r="R14" s="20" t="s">
        <v>23</v>
      </c>
      <c r="S14" s="20"/>
    </row>
    <row r="15" spans="1:81" s="6" customFormat="1" ht="12.75" customHeight="1" x14ac:dyDescent="0.2">
      <c r="A15" s="7" t="s">
        <v>50</v>
      </c>
      <c r="B15" s="11" t="s">
        <v>76</v>
      </c>
      <c r="C15" s="11" t="s">
        <v>100</v>
      </c>
      <c r="D15" s="12">
        <v>7500000</v>
      </c>
      <c r="E15" s="12">
        <v>2000000</v>
      </c>
      <c r="F15" s="12" t="s">
        <v>126</v>
      </c>
      <c r="G15" s="10" t="s">
        <v>138</v>
      </c>
      <c r="H15" s="10" t="s">
        <v>129</v>
      </c>
      <c r="I15" s="10" t="s">
        <v>138</v>
      </c>
      <c r="J15" s="10" t="s">
        <v>142</v>
      </c>
      <c r="K15" s="10" t="s">
        <v>138</v>
      </c>
      <c r="L15" s="8">
        <v>36</v>
      </c>
      <c r="M15" s="8">
        <v>14</v>
      </c>
      <c r="N15" s="8">
        <v>14</v>
      </c>
      <c r="O15" s="8">
        <v>5</v>
      </c>
      <c r="P15" s="8">
        <v>7</v>
      </c>
      <c r="Q15" s="8">
        <v>8</v>
      </c>
      <c r="R15" s="8">
        <v>5</v>
      </c>
      <c r="S15" s="9">
        <f t="shared" ref="S15:S40" si="0">SUM(L15:R15)</f>
        <v>89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6" customFormat="1" ht="12.75" customHeight="1" x14ac:dyDescent="0.2">
      <c r="A16" s="7" t="s">
        <v>51</v>
      </c>
      <c r="B16" s="11" t="s">
        <v>77</v>
      </c>
      <c r="C16" s="11" t="s">
        <v>101</v>
      </c>
      <c r="D16" s="12">
        <v>6645618</v>
      </c>
      <c r="E16" s="12">
        <v>1200000</v>
      </c>
      <c r="F16" s="12" t="s">
        <v>127</v>
      </c>
      <c r="G16" s="10" t="s">
        <v>138</v>
      </c>
      <c r="H16" s="10" t="s">
        <v>128</v>
      </c>
      <c r="I16" s="10" t="s">
        <v>139</v>
      </c>
      <c r="J16" s="10" t="s">
        <v>143</v>
      </c>
      <c r="K16" s="10" t="s">
        <v>140</v>
      </c>
      <c r="L16" s="8">
        <v>23</v>
      </c>
      <c r="M16" s="8">
        <v>12</v>
      </c>
      <c r="N16" s="8">
        <v>10</v>
      </c>
      <c r="O16" s="8">
        <v>4</v>
      </c>
      <c r="P16" s="8">
        <v>8</v>
      </c>
      <c r="Q16" s="8">
        <v>5</v>
      </c>
      <c r="R16" s="8">
        <v>4</v>
      </c>
      <c r="S16" s="9">
        <f t="shared" si="0"/>
        <v>66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6" customFormat="1" ht="12.75" customHeight="1" x14ac:dyDescent="0.2">
      <c r="A17" s="7" t="s">
        <v>52</v>
      </c>
      <c r="B17" s="11" t="s">
        <v>77</v>
      </c>
      <c r="C17" s="11" t="s">
        <v>102</v>
      </c>
      <c r="D17" s="12">
        <v>1265565</v>
      </c>
      <c r="E17" s="12">
        <v>573265</v>
      </c>
      <c r="F17" s="12" t="s">
        <v>128</v>
      </c>
      <c r="G17" s="10" t="s">
        <v>139</v>
      </c>
      <c r="H17" s="10" t="s">
        <v>130</v>
      </c>
      <c r="I17" s="10" t="s">
        <v>138</v>
      </c>
      <c r="J17" s="10" t="s">
        <v>144</v>
      </c>
      <c r="K17" s="10" t="s">
        <v>138</v>
      </c>
      <c r="L17" s="8">
        <v>27</v>
      </c>
      <c r="M17" s="8">
        <v>10</v>
      </c>
      <c r="N17" s="8">
        <v>10</v>
      </c>
      <c r="O17" s="8">
        <v>5</v>
      </c>
      <c r="P17" s="8">
        <v>8</v>
      </c>
      <c r="Q17" s="8">
        <v>8</v>
      </c>
      <c r="R17" s="8">
        <v>4</v>
      </c>
      <c r="S17" s="9">
        <f t="shared" si="0"/>
        <v>72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ht="12.75" customHeight="1" x14ac:dyDescent="0.2">
      <c r="A18" s="7" t="s">
        <v>53</v>
      </c>
      <c r="B18" s="11" t="s">
        <v>78</v>
      </c>
      <c r="C18" s="11" t="s">
        <v>103</v>
      </c>
      <c r="D18" s="12">
        <v>2631500</v>
      </c>
      <c r="E18" s="12">
        <v>800000</v>
      </c>
      <c r="F18" s="12" t="s">
        <v>127</v>
      </c>
      <c r="G18" s="10" t="s">
        <v>140</v>
      </c>
      <c r="H18" s="10" t="s">
        <v>141</v>
      </c>
      <c r="I18" s="10" t="s">
        <v>140</v>
      </c>
      <c r="J18" s="10" t="s">
        <v>145</v>
      </c>
      <c r="K18" s="10" t="s">
        <v>138</v>
      </c>
      <c r="L18" s="8">
        <v>21</v>
      </c>
      <c r="M18" s="8">
        <v>7</v>
      </c>
      <c r="N18" s="8">
        <v>9</v>
      </c>
      <c r="O18" s="8">
        <v>4</v>
      </c>
      <c r="P18" s="8">
        <v>8</v>
      </c>
      <c r="Q18" s="8">
        <v>5</v>
      </c>
      <c r="R18" s="8">
        <v>2</v>
      </c>
      <c r="S18" s="9">
        <f t="shared" si="0"/>
        <v>56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ht="12.75" customHeight="1" x14ac:dyDescent="0.2">
      <c r="A19" s="7" t="s">
        <v>54</v>
      </c>
      <c r="B19" s="11" t="s">
        <v>79</v>
      </c>
      <c r="C19" s="11" t="s">
        <v>104</v>
      </c>
      <c r="D19" s="12">
        <v>3973885</v>
      </c>
      <c r="E19" s="12">
        <v>1400000</v>
      </c>
      <c r="F19" s="12" t="s">
        <v>129</v>
      </c>
      <c r="G19" s="10" t="s">
        <v>140</v>
      </c>
      <c r="H19" s="10" t="s">
        <v>126</v>
      </c>
      <c r="I19" s="10" t="s">
        <v>138</v>
      </c>
      <c r="J19" s="10" t="s">
        <v>146</v>
      </c>
      <c r="K19" s="10" t="s">
        <v>140</v>
      </c>
      <c r="L19" s="8">
        <v>20</v>
      </c>
      <c r="M19" s="8">
        <v>13</v>
      </c>
      <c r="N19" s="8">
        <v>11</v>
      </c>
      <c r="O19" s="8">
        <v>5</v>
      </c>
      <c r="P19" s="8">
        <v>7</v>
      </c>
      <c r="Q19" s="8">
        <v>8</v>
      </c>
      <c r="R19" s="8">
        <v>4</v>
      </c>
      <c r="S19" s="9">
        <f t="shared" si="0"/>
        <v>68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6" customFormat="1" ht="12.75" customHeight="1" x14ac:dyDescent="0.2">
      <c r="A20" s="7" t="s">
        <v>55</v>
      </c>
      <c r="B20" s="11" t="s">
        <v>80</v>
      </c>
      <c r="C20" s="11" t="s">
        <v>105</v>
      </c>
      <c r="D20" s="12">
        <v>3109830</v>
      </c>
      <c r="E20" s="12">
        <v>920000</v>
      </c>
      <c r="F20" s="12" t="s">
        <v>130</v>
      </c>
      <c r="G20" s="10" t="s">
        <v>140</v>
      </c>
      <c r="H20" s="10" t="s">
        <v>136</v>
      </c>
      <c r="I20" s="10" t="s">
        <v>140</v>
      </c>
      <c r="J20" s="10" t="s">
        <v>147</v>
      </c>
      <c r="K20" s="10" t="s">
        <v>140</v>
      </c>
      <c r="L20" s="8">
        <v>26</v>
      </c>
      <c r="M20" s="8">
        <v>11</v>
      </c>
      <c r="N20" s="8">
        <v>13</v>
      </c>
      <c r="O20" s="8">
        <v>5</v>
      </c>
      <c r="P20" s="8">
        <v>5</v>
      </c>
      <c r="Q20" s="8">
        <v>7</v>
      </c>
      <c r="R20" s="8">
        <v>3</v>
      </c>
      <c r="S20" s="9">
        <f t="shared" si="0"/>
        <v>70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6" customFormat="1" ht="12.75" customHeight="1" x14ac:dyDescent="0.2">
      <c r="A21" s="7" t="s">
        <v>56</v>
      </c>
      <c r="B21" s="11" t="s">
        <v>81</v>
      </c>
      <c r="C21" s="11" t="s">
        <v>106</v>
      </c>
      <c r="D21" s="12">
        <v>750000</v>
      </c>
      <c r="E21" s="12">
        <v>400000</v>
      </c>
      <c r="F21" s="12" t="s">
        <v>131</v>
      </c>
      <c r="G21" s="10" t="s">
        <v>139</v>
      </c>
      <c r="H21" s="10" t="s">
        <v>137</v>
      </c>
      <c r="I21" s="10" t="s">
        <v>138</v>
      </c>
      <c r="J21" s="10" t="s">
        <v>148</v>
      </c>
      <c r="K21" s="10" t="s">
        <v>138</v>
      </c>
      <c r="L21" s="8">
        <v>20</v>
      </c>
      <c r="M21" s="8">
        <v>13</v>
      </c>
      <c r="N21" s="8">
        <v>13</v>
      </c>
      <c r="O21" s="8">
        <v>5</v>
      </c>
      <c r="P21" s="8">
        <v>6</v>
      </c>
      <c r="Q21" s="8">
        <v>6</v>
      </c>
      <c r="R21" s="8">
        <v>4</v>
      </c>
      <c r="S21" s="9">
        <f t="shared" si="0"/>
        <v>67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2.75" customHeight="1" x14ac:dyDescent="0.2">
      <c r="A22" s="7" t="s">
        <v>57</v>
      </c>
      <c r="B22" s="11" t="s">
        <v>82</v>
      </c>
      <c r="C22" s="11" t="s">
        <v>107</v>
      </c>
      <c r="D22" s="12">
        <v>3691389</v>
      </c>
      <c r="E22" s="12">
        <v>1808781</v>
      </c>
      <c r="F22" s="12" t="s">
        <v>132</v>
      </c>
      <c r="G22" s="10" t="s">
        <v>138</v>
      </c>
      <c r="H22" s="10" t="s">
        <v>127</v>
      </c>
      <c r="I22" s="10" t="s">
        <v>138</v>
      </c>
      <c r="J22" s="10" t="s">
        <v>149</v>
      </c>
      <c r="K22" s="10" t="s">
        <v>140</v>
      </c>
      <c r="L22" s="8">
        <v>19</v>
      </c>
      <c r="M22" s="8">
        <v>8</v>
      </c>
      <c r="N22" s="8">
        <v>10</v>
      </c>
      <c r="O22" s="8">
        <v>5</v>
      </c>
      <c r="P22" s="8">
        <v>5</v>
      </c>
      <c r="Q22" s="8">
        <v>6</v>
      </c>
      <c r="R22" s="8">
        <v>2</v>
      </c>
      <c r="S22" s="9">
        <f t="shared" si="0"/>
        <v>55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2.75" customHeight="1" x14ac:dyDescent="0.2">
      <c r="A23" s="7" t="s">
        <v>58</v>
      </c>
      <c r="B23" s="11" t="s">
        <v>83</v>
      </c>
      <c r="C23" s="11" t="s">
        <v>108</v>
      </c>
      <c r="D23" s="12">
        <v>2147700</v>
      </c>
      <c r="E23" s="12">
        <v>800000</v>
      </c>
      <c r="F23" s="12" t="s">
        <v>133</v>
      </c>
      <c r="G23" s="10" t="s">
        <v>138</v>
      </c>
      <c r="H23" s="10" t="s">
        <v>132</v>
      </c>
      <c r="I23" s="10" t="s">
        <v>140</v>
      </c>
      <c r="J23" s="10" t="s">
        <v>150</v>
      </c>
      <c r="K23" s="10" t="s">
        <v>138</v>
      </c>
      <c r="L23" s="8">
        <v>28</v>
      </c>
      <c r="M23" s="8">
        <v>12</v>
      </c>
      <c r="N23" s="8">
        <v>11</v>
      </c>
      <c r="O23" s="8">
        <v>5</v>
      </c>
      <c r="P23" s="8">
        <v>9</v>
      </c>
      <c r="Q23" s="8">
        <v>9</v>
      </c>
      <c r="R23" s="8">
        <v>3</v>
      </c>
      <c r="S23" s="9">
        <f t="shared" si="0"/>
        <v>77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2.75" customHeight="1" x14ac:dyDescent="0.2">
      <c r="A24" s="7" t="s">
        <v>59</v>
      </c>
      <c r="B24" s="11" t="s">
        <v>84</v>
      </c>
      <c r="C24" s="11" t="s">
        <v>109</v>
      </c>
      <c r="D24" s="12">
        <v>3787604</v>
      </c>
      <c r="E24" s="12">
        <v>1450000</v>
      </c>
      <c r="F24" s="12" t="s">
        <v>134</v>
      </c>
      <c r="G24" s="10" t="s">
        <v>138</v>
      </c>
      <c r="H24" s="10" t="s">
        <v>139</v>
      </c>
      <c r="I24" s="10" t="s">
        <v>139</v>
      </c>
      <c r="J24" s="10" t="s">
        <v>151</v>
      </c>
      <c r="K24" s="10" t="s">
        <v>138</v>
      </c>
      <c r="L24" s="8">
        <v>27</v>
      </c>
      <c r="M24" s="8">
        <v>12</v>
      </c>
      <c r="N24" s="8">
        <v>12</v>
      </c>
      <c r="O24" s="8">
        <v>4</v>
      </c>
      <c r="P24" s="8">
        <v>7</v>
      </c>
      <c r="Q24" s="8">
        <v>8</v>
      </c>
      <c r="R24" s="8">
        <v>4</v>
      </c>
      <c r="S24" s="9">
        <f t="shared" si="0"/>
        <v>74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75" customHeight="1" x14ac:dyDescent="0.2">
      <c r="A25" s="7" t="s">
        <v>60</v>
      </c>
      <c r="B25" s="11" t="s">
        <v>85</v>
      </c>
      <c r="C25" s="11" t="s">
        <v>110</v>
      </c>
      <c r="D25" s="12">
        <v>5700000</v>
      </c>
      <c r="E25" s="12">
        <v>2700000</v>
      </c>
      <c r="F25" s="12" t="s">
        <v>126</v>
      </c>
      <c r="G25" s="10" t="s">
        <v>138</v>
      </c>
      <c r="H25" s="10" t="s">
        <v>135</v>
      </c>
      <c r="I25" s="10" t="s">
        <v>138</v>
      </c>
      <c r="J25" s="10" t="s">
        <v>152</v>
      </c>
      <c r="K25" s="10" t="s">
        <v>140</v>
      </c>
      <c r="L25" s="8">
        <v>20</v>
      </c>
      <c r="M25" s="8">
        <v>13</v>
      </c>
      <c r="N25" s="8">
        <v>13</v>
      </c>
      <c r="O25" s="8">
        <v>2</v>
      </c>
      <c r="P25" s="8">
        <v>7</v>
      </c>
      <c r="Q25" s="8">
        <v>3</v>
      </c>
      <c r="R25" s="8">
        <v>5</v>
      </c>
      <c r="S25" s="9">
        <f t="shared" si="0"/>
        <v>63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6" customFormat="1" ht="12.75" customHeight="1" x14ac:dyDescent="0.2">
      <c r="A26" s="7" t="s">
        <v>61</v>
      </c>
      <c r="B26" s="11" t="s">
        <v>86</v>
      </c>
      <c r="C26" s="11" t="s">
        <v>111</v>
      </c>
      <c r="D26" s="12">
        <v>5580650</v>
      </c>
      <c r="E26" s="12">
        <v>1300000</v>
      </c>
      <c r="F26" s="12" t="s">
        <v>139</v>
      </c>
      <c r="G26" s="10" t="s">
        <v>139</v>
      </c>
      <c r="H26" s="10" t="s">
        <v>130</v>
      </c>
      <c r="I26" s="10" t="s">
        <v>138</v>
      </c>
      <c r="J26" s="10" t="s">
        <v>153</v>
      </c>
      <c r="K26" s="10" t="s">
        <v>138</v>
      </c>
      <c r="L26" s="8">
        <v>27</v>
      </c>
      <c r="M26" s="8">
        <v>12</v>
      </c>
      <c r="N26" s="8">
        <v>12</v>
      </c>
      <c r="O26" s="8">
        <v>5</v>
      </c>
      <c r="P26" s="8">
        <v>8</v>
      </c>
      <c r="Q26" s="8">
        <v>8</v>
      </c>
      <c r="R26" s="8">
        <v>3</v>
      </c>
      <c r="S26" s="9">
        <f t="shared" si="0"/>
        <v>75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6" customFormat="1" ht="12.75" customHeight="1" x14ac:dyDescent="0.2">
      <c r="A27" s="7" t="s">
        <v>62</v>
      </c>
      <c r="B27" s="11" t="s">
        <v>87</v>
      </c>
      <c r="C27" s="11" t="s">
        <v>112</v>
      </c>
      <c r="D27" s="12">
        <v>1906000</v>
      </c>
      <c r="E27" s="12">
        <v>700000</v>
      </c>
      <c r="F27" s="12" t="s">
        <v>128</v>
      </c>
      <c r="G27" s="10" t="s">
        <v>139</v>
      </c>
      <c r="H27" s="10" t="s">
        <v>134</v>
      </c>
      <c r="I27" s="10" t="s">
        <v>138</v>
      </c>
      <c r="J27" s="10" t="s">
        <v>148</v>
      </c>
      <c r="K27" s="10" t="s">
        <v>140</v>
      </c>
      <c r="L27" s="8">
        <v>27</v>
      </c>
      <c r="M27" s="8">
        <v>9</v>
      </c>
      <c r="N27" s="8">
        <v>13</v>
      </c>
      <c r="O27" s="8">
        <v>5</v>
      </c>
      <c r="P27" s="8">
        <v>5</v>
      </c>
      <c r="Q27" s="8">
        <v>6</v>
      </c>
      <c r="R27" s="8">
        <v>3</v>
      </c>
      <c r="S27" s="9">
        <f t="shared" si="0"/>
        <v>68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6" customFormat="1" ht="12.75" customHeight="1" x14ac:dyDescent="0.2">
      <c r="A28" s="7" t="s">
        <v>63</v>
      </c>
      <c r="B28" s="11" t="s">
        <v>88</v>
      </c>
      <c r="C28" s="11" t="s">
        <v>113</v>
      </c>
      <c r="D28" s="12">
        <v>4297380</v>
      </c>
      <c r="E28" s="12">
        <v>1800000</v>
      </c>
      <c r="F28" s="12" t="s">
        <v>130</v>
      </c>
      <c r="G28" s="10" t="s">
        <v>140</v>
      </c>
      <c r="H28" s="10" t="s">
        <v>129</v>
      </c>
      <c r="I28" s="10" t="s">
        <v>138</v>
      </c>
      <c r="J28" s="10" t="s">
        <v>154</v>
      </c>
      <c r="K28" s="10" t="s">
        <v>138</v>
      </c>
      <c r="L28" s="8">
        <v>18</v>
      </c>
      <c r="M28" s="8">
        <v>11</v>
      </c>
      <c r="N28" s="8">
        <v>8</v>
      </c>
      <c r="O28" s="8">
        <v>4</v>
      </c>
      <c r="P28" s="8">
        <v>6</v>
      </c>
      <c r="Q28" s="8">
        <v>7</v>
      </c>
      <c r="R28" s="8">
        <v>2</v>
      </c>
      <c r="S28" s="9">
        <f t="shared" si="0"/>
        <v>56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6" customFormat="1" ht="12.75" customHeight="1" x14ac:dyDescent="0.2">
      <c r="A29" s="7" t="s">
        <v>64</v>
      </c>
      <c r="B29" s="11" t="s">
        <v>87</v>
      </c>
      <c r="C29" s="11" t="s">
        <v>114</v>
      </c>
      <c r="D29" s="12">
        <v>638500</v>
      </c>
      <c r="E29" s="12">
        <v>278500</v>
      </c>
      <c r="F29" s="12" t="s">
        <v>131</v>
      </c>
      <c r="G29" s="10" t="s">
        <v>139</v>
      </c>
      <c r="H29" s="10" t="s">
        <v>128</v>
      </c>
      <c r="I29" s="10" t="s">
        <v>139</v>
      </c>
      <c r="J29" s="10" t="s">
        <v>142</v>
      </c>
      <c r="K29" s="10" t="s">
        <v>140</v>
      </c>
      <c r="L29" s="8">
        <v>28</v>
      </c>
      <c r="M29" s="8">
        <v>14</v>
      </c>
      <c r="N29" s="8">
        <v>13</v>
      </c>
      <c r="O29" s="8">
        <v>4</v>
      </c>
      <c r="P29" s="8">
        <v>4</v>
      </c>
      <c r="Q29" s="8">
        <v>3</v>
      </c>
      <c r="R29" s="8">
        <v>3</v>
      </c>
      <c r="S29" s="9">
        <f t="shared" si="0"/>
        <v>69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6" customFormat="1" ht="12.75" customHeight="1" x14ac:dyDescent="0.2">
      <c r="A30" s="7" t="s">
        <v>65</v>
      </c>
      <c r="B30" s="11" t="s">
        <v>89</v>
      </c>
      <c r="C30" s="11" t="s">
        <v>115</v>
      </c>
      <c r="D30" s="12">
        <v>2730000</v>
      </c>
      <c r="E30" s="12">
        <v>350000</v>
      </c>
      <c r="F30" s="12" t="s">
        <v>135</v>
      </c>
      <c r="G30" s="10" t="s">
        <v>138</v>
      </c>
      <c r="H30" s="10" t="s">
        <v>128</v>
      </c>
      <c r="I30" s="10" t="s">
        <v>139</v>
      </c>
      <c r="J30" s="10" t="s">
        <v>143</v>
      </c>
      <c r="K30" s="10" t="s">
        <v>138</v>
      </c>
      <c r="L30" s="8">
        <v>27</v>
      </c>
      <c r="M30" s="8">
        <v>10</v>
      </c>
      <c r="N30" s="8">
        <v>10</v>
      </c>
      <c r="O30" s="8">
        <v>4</v>
      </c>
      <c r="P30" s="8">
        <v>8</v>
      </c>
      <c r="Q30" s="8">
        <v>7</v>
      </c>
      <c r="R30" s="8">
        <v>4</v>
      </c>
      <c r="S30" s="9">
        <f t="shared" si="0"/>
        <v>70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6" customFormat="1" ht="12.75" customHeight="1" x14ac:dyDescent="0.2">
      <c r="A31" s="7" t="s">
        <v>66</v>
      </c>
      <c r="B31" s="11" t="s">
        <v>90</v>
      </c>
      <c r="C31" s="11" t="s">
        <v>116</v>
      </c>
      <c r="D31" s="12">
        <v>3746604</v>
      </c>
      <c r="E31" s="12">
        <v>518875</v>
      </c>
      <c r="F31" s="12" t="s">
        <v>132</v>
      </c>
      <c r="G31" s="10" t="s">
        <v>140</v>
      </c>
      <c r="H31" s="10" t="s">
        <v>126</v>
      </c>
      <c r="I31" s="10" t="s">
        <v>140</v>
      </c>
      <c r="J31" s="10" t="s">
        <v>144</v>
      </c>
      <c r="K31" s="10" t="s">
        <v>140</v>
      </c>
      <c r="L31" s="8">
        <v>21</v>
      </c>
      <c r="M31" s="8">
        <v>9</v>
      </c>
      <c r="N31" s="8">
        <v>9</v>
      </c>
      <c r="O31" s="8">
        <v>4</v>
      </c>
      <c r="P31" s="8">
        <v>5</v>
      </c>
      <c r="Q31" s="8">
        <v>4</v>
      </c>
      <c r="R31" s="8">
        <v>2</v>
      </c>
      <c r="S31" s="9">
        <f t="shared" si="0"/>
        <v>54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s="6" customFormat="1" ht="12.75" customHeight="1" x14ac:dyDescent="0.2">
      <c r="A32" s="7" t="s">
        <v>67</v>
      </c>
      <c r="B32" s="11" t="s">
        <v>91</v>
      </c>
      <c r="C32" s="11" t="s">
        <v>117</v>
      </c>
      <c r="D32" s="12">
        <v>5273100</v>
      </c>
      <c r="E32" s="12">
        <v>1500000</v>
      </c>
      <c r="F32" s="12" t="s">
        <v>127</v>
      </c>
      <c r="G32" s="10" t="s">
        <v>138</v>
      </c>
      <c r="H32" s="10" t="s">
        <v>139</v>
      </c>
      <c r="I32" s="10" t="s">
        <v>139</v>
      </c>
      <c r="J32" s="10" t="s">
        <v>145</v>
      </c>
      <c r="K32" s="10" t="s">
        <v>138</v>
      </c>
      <c r="L32" s="8">
        <v>23</v>
      </c>
      <c r="M32" s="8">
        <v>12</v>
      </c>
      <c r="N32" s="8">
        <v>8</v>
      </c>
      <c r="O32" s="8">
        <v>5</v>
      </c>
      <c r="P32" s="8">
        <v>9</v>
      </c>
      <c r="Q32" s="8">
        <v>6</v>
      </c>
      <c r="R32" s="8">
        <v>2</v>
      </c>
      <c r="S32" s="9">
        <f t="shared" si="0"/>
        <v>65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</row>
    <row r="33" spans="1:81" s="6" customFormat="1" ht="12.75" customHeight="1" x14ac:dyDescent="0.2">
      <c r="A33" s="7" t="s">
        <v>68</v>
      </c>
      <c r="B33" s="11" t="s">
        <v>92</v>
      </c>
      <c r="C33" s="11" t="s">
        <v>118</v>
      </c>
      <c r="D33" s="12">
        <v>3820000</v>
      </c>
      <c r="E33" s="12">
        <v>2700000</v>
      </c>
      <c r="F33" s="12" t="s">
        <v>126</v>
      </c>
      <c r="G33" s="10" t="s">
        <v>138</v>
      </c>
      <c r="H33" s="10" t="s">
        <v>141</v>
      </c>
      <c r="I33" s="10" t="s">
        <v>138</v>
      </c>
      <c r="J33" s="10" t="s">
        <v>146</v>
      </c>
      <c r="K33" s="10" t="s">
        <v>138</v>
      </c>
      <c r="L33" s="8">
        <v>33</v>
      </c>
      <c r="M33" s="8">
        <v>11</v>
      </c>
      <c r="N33" s="8">
        <v>14</v>
      </c>
      <c r="O33" s="8">
        <v>5</v>
      </c>
      <c r="P33" s="8">
        <v>8</v>
      </c>
      <c r="Q33" s="8">
        <v>8</v>
      </c>
      <c r="R33" s="8">
        <v>3</v>
      </c>
      <c r="S33" s="9">
        <f t="shared" si="0"/>
        <v>82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</row>
    <row r="34" spans="1:81" s="6" customFormat="1" ht="12.75" customHeight="1" x14ac:dyDescent="0.2">
      <c r="A34" s="7" t="s">
        <v>69</v>
      </c>
      <c r="B34" s="11" t="s">
        <v>93</v>
      </c>
      <c r="C34" s="11" t="s">
        <v>119</v>
      </c>
      <c r="D34" s="12">
        <v>5671302</v>
      </c>
      <c r="E34" s="12">
        <v>1400000</v>
      </c>
      <c r="F34" s="12" t="s">
        <v>139</v>
      </c>
      <c r="G34" s="10" t="s">
        <v>139</v>
      </c>
      <c r="H34" s="10" t="s">
        <v>126</v>
      </c>
      <c r="I34" s="10" t="s">
        <v>138</v>
      </c>
      <c r="J34" s="10" t="s">
        <v>147</v>
      </c>
      <c r="K34" s="10" t="s">
        <v>138</v>
      </c>
      <c r="L34" s="8">
        <v>31</v>
      </c>
      <c r="M34" s="8">
        <v>10</v>
      </c>
      <c r="N34" s="8">
        <v>13</v>
      </c>
      <c r="O34" s="8">
        <v>5</v>
      </c>
      <c r="P34" s="8">
        <v>7</v>
      </c>
      <c r="Q34" s="8">
        <v>9</v>
      </c>
      <c r="R34" s="8">
        <v>3</v>
      </c>
      <c r="S34" s="9">
        <f t="shared" si="0"/>
        <v>78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</row>
    <row r="35" spans="1:81" s="6" customFormat="1" ht="12.75" customHeight="1" x14ac:dyDescent="0.2">
      <c r="A35" s="7" t="s">
        <v>70</v>
      </c>
      <c r="B35" s="11" t="s">
        <v>94</v>
      </c>
      <c r="C35" s="11" t="s">
        <v>120</v>
      </c>
      <c r="D35" s="12">
        <v>1688970</v>
      </c>
      <c r="E35" s="12">
        <v>523000</v>
      </c>
      <c r="F35" s="12" t="s">
        <v>129</v>
      </c>
      <c r="G35" s="10" t="s">
        <v>138</v>
      </c>
      <c r="H35" s="10" t="s">
        <v>133</v>
      </c>
      <c r="I35" s="10" t="s">
        <v>138</v>
      </c>
      <c r="J35" s="10" t="s">
        <v>155</v>
      </c>
      <c r="K35" s="10" t="s">
        <v>140</v>
      </c>
      <c r="L35" s="8">
        <v>24</v>
      </c>
      <c r="M35" s="8">
        <v>10</v>
      </c>
      <c r="N35" s="8">
        <v>9</v>
      </c>
      <c r="O35" s="8">
        <v>4</v>
      </c>
      <c r="P35" s="8">
        <v>5</v>
      </c>
      <c r="Q35" s="8">
        <v>4</v>
      </c>
      <c r="R35" s="8">
        <v>3</v>
      </c>
      <c r="S35" s="9">
        <f t="shared" si="0"/>
        <v>59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</row>
    <row r="36" spans="1:81" s="6" customFormat="1" ht="12.75" customHeight="1" x14ac:dyDescent="0.2">
      <c r="A36" s="7" t="s">
        <v>71</v>
      </c>
      <c r="B36" s="11" t="s">
        <v>95</v>
      </c>
      <c r="C36" s="11" t="s">
        <v>121</v>
      </c>
      <c r="D36" s="12">
        <v>3253000</v>
      </c>
      <c r="E36" s="12">
        <v>1200000</v>
      </c>
      <c r="F36" s="12" t="s">
        <v>130</v>
      </c>
      <c r="G36" s="10" t="s">
        <v>138</v>
      </c>
      <c r="H36" s="10" t="s">
        <v>135</v>
      </c>
      <c r="I36" s="10" t="s">
        <v>138</v>
      </c>
      <c r="J36" s="10" t="s">
        <v>149</v>
      </c>
      <c r="K36" s="10" t="s">
        <v>138</v>
      </c>
      <c r="L36" s="8">
        <v>34</v>
      </c>
      <c r="M36" s="8">
        <v>12</v>
      </c>
      <c r="N36" s="8">
        <v>13</v>
      </c>
      <c r="O36" s="8">
        <v>5</v>
      </c>
      <c r="P36" s="8">
        <v>9</v>
      </c>
      <c r="Q36" s="8">
        <v>9</v>
      </c>
      <c r="R36" s="8">
        <v>4</v>
      </c>
      <c r="S36" s="9">
        <f t="shared" si="0"/>
        <v>86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</row>
    <row r="37" spans="1:81" s="6" customFormat="1" ht="12.75" customHeight="1" x14ac:dyDescent="0.2">
      <c r="A37" s="7" t="s">
        <v>72</v>
      </c>
      <c r="B37" s="11" t="s">
        <v>96</v>
      </c>
      <c r="C37" s="11" t="s">
        <v>122</v>
      </c>
      <c r="D37" s="12">
        <v>9732632</v>
      </c>
      <c r="E37" s="12">
        <v>850000</v>
      </c>
      <c r="F37" s="12" t="s">
        <v>131</v>
      </c>
      <c r="G37" s="10" t="s">
        <v>139</v>
      </c>
      <c r="H37" s="10" t="s">
        <v>137</v>
      </c>
      <c r="I37" s="10" t="s">
        <v>138</v>
      </c>
      <c r="J37" s="10" t="s">
        <v>156</v>
      </c>
      <c r="K37" s="10" t="s">
        <v>138</v>
      </c>
      <c r="L37" s="8">
        <v>30</v>
      </c>
      <c r="M37" s="8">
        <v>14</v>
      </c>
      <c r="N37" s="8">
        <v>13</v>
      </c>
      <c r="O37" s="8">
        <v>3</v>
      </c>
      <c r="P37" s="8">
        <v>7</v>
      </c>
      <c r="Q37" s="8">
        <v>7</v>
      </c>
      <c r="R37" s="8">
        <v>4</v>
      </c>
      <c r="S37" s="9">
        <f t="shared" si="0"/>
        <v>78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</row>
    <row r="38" spans="1:81" s="6" customFormat="1" ht="12.75" customHeight="1" x14ac:dyDescent="0.2">
      <c r="A38" s="7" t="s">
        <v>73</v>
      </c>
      <c r="B38" s="11" t="s">
        <v>97</v>
      </c>
      <c r="C38" s="11" t="s">
        <v>123</v>
      </c>
      <c r="D38" s="12">
        <v>1844273</v>
      </c>
      <c r="E38" s="12">
        <v>970273</v>
      </c>
      <c r="F38" s="12" t="s">
        <v>132</v>
      </c>
      <c r="G38" s="10" t="s">
        <v>138</v>
      </c>
      <c r="H38" s="10" t="s">
        <v>127</v>
      </c>
      <c r="I38" s="10" t="s">
        <v>138</v>
      </c>
      <c r="J38" s="10" t="s">
        <v>151</v>
      </c>
      <c r="K38" s="10" t="s">
        <v>138</v>
      </c>
      <c r="L38" s="8">
        <v>23</v>
      </c>
      <c r="M38" s="8">
        <v>14</v>
      </c>
      <c r="N38" s="8">
        <v>13</v>
      </c>
      <c r="O38" s="8">
        <v>4</v>
      </c>
      <c r="P38" s="8">
        <v>8</v>
      </c>
      <c r="Q38" s="8">
        <v>4</v>
      </c>
      <c r="R38" s="8">
        <v>4</v>
      </c>
      <c r="S38" s="9">
        <f t="shared" si="0"/>
        <v>70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</row>
    <row r="39" spans="1:81" s="6" customFormat="1" ht="12.75" customHeight="1" x14ac:dyDescent="0.2">
      <c r="A39" s="7" t="s">
        <v>74</v>
      </c>
      <c r="B39" s="11" t="s">
        <v>98</v>
      </c>
      <c r="C39" s="11" t="s">
        <v>124</v>
      </c>
      <c r="D39" s="12">
        <v>3586934</v>
      </c>
      <c r="E39" s="12">
        <v>1200000</v>
      </c>
      <c r="F39" s="12" t="s">
        <v>136</v>
      </c>
      <c r="G39" s="10" t="s">
        <v>138</v>
      </c>
      <c r="H39" s="10" t="s">
        <v>132</v>
      </c>
      <c r="I39" s="10" t="s">
        <v>138</v>
      </c>
      <c r="J39" s="10" t="s">
        <v>152</v>
      </c>
      <c r="K39" s="10" t="s">
        <v>138</v>
      </c>
      <c r="L39" s="8">
        <v>32</v>
      </c>
      <c r="M39" s="8">
        <v>10</v>
      </c>
      <c r="N39" s="8">
        <v>12</v>
      </c>
      <c r="O39" s="8">
        <v>5</v>
      </c>
      <c r="P39" s="8">
        <v>8</v>
      </c>
      <c r="Q39" s="8">
        <v>8</v>
      </c>
      <c r="R39" s="8">
        <v>3</v>
      </c>
      <c r="S39" s="9">
        <f t="shared" si="0"/>
        <v>78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</row>
    <row r="40" spans="1:81" s="6" customFormat="1" ht="12.75" customHeight="1" x14ac:dyDescent="0.2">
      <c r="A40" s="7" t="s">
        <v>75</v>
      </c>
      <c r="B40" s="11" t="s">
        <v>99</v>
      </c>
      <c r="C40" s="11" t="s">
        <v>125</v>
      </c>
      <c r="D40" s="12">
        <v>6999000</v>
      </c>
      <c r="E40" s="12">
        <v>2500000</v>
      </c>
      <c r="F40" s="12" t="s">
        <v>137</v>
      </c>
      <c r="G40" s="10" t="s">
        <v>140</v>
      </c>
      <c r="H40" s="10" t="s">
        <v>136</v>
      </c>
      <c r="I40" s="10" t="s">
        <v>140</v>
      </c>
      <c r="J40" s="10" t="s">
        <v>153</v>
      </c>
      <c r="K40" s="10" t="s">
        <v>140</v>
      </c>
      <c r="L40" s="8">
        <v>10</v>
      </c>
      <c r="M40" s="8">
        <v>8</v>
      </c>
      <c r="N40" s="8">
        <v>10</v>
      </c>
      <c r="O40" s="8">
        <v>5</v>
      </c>
      <c r="P40" s="8">
        <v>4</v>
      </c>
      <c r="Q40" s="8">
        <v>3</v>
      </c>
      <c r="R40" s="8">
        <v>3</v>
      </c>
      <c r="S40" s="9">
        <f t="shared" si="0"/>
        <v>43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x14ac:dyDescent="0.3">
      <c r="D41" s="13">
        <f>SUM(D15:D40)</f>
        <v>101971436</v>
      </c>
      <c r="E41" s="13">
        <f>SUM(E15:E40)</f>
        <v>31842694</v>
      </c>
      <c r="F41" s="13"/>
    </row>
    <row r="42" spans="1:81" x14ac:dyDescent="0.3">
      <c r="E42" s="13"/>
      <c r="F42" s="13"/>
      <c r="G42" s="13"/>
      <c r="H42" s="13"/>
    </row>
  </sheetData>
  <sortState ref="A15:S40">
    <sortCondition ref="A15"/>
  </sortState>
  <mergeCells count="16">
    <mergeCell ref="F12:G13"/>
    <mergeCell ref="A12:A14"/>
    <mergeCell ref="B12:B14"/>
    <mergeCell ref="C12:C14"/>
    <mergeCell ref="D12:D14"/>
    <mergeCell ref="E12:E14"/>
    <mergeCell ref="P12:P13"/>
    <mergeCell ref="Q12:Q13"/>
    <mergeCell ref="R12:R13"/>
    <mergeCell ref="S12:S13"/>
    <mergeCell ref="H12:I13"/>
    <mergeCell ref="J12:K13"/>
    <mergeCell ref="L12:L13"/>
    <mergeCell ref="M12:M13"/>
    <mergeCell ref="N12:N13"/>
    <mergeCell ref="O12:O13"/>
  </mergeCells>
  <dataValidations count="4">
    <dataValidation type="whole" operator="lessThanOrEqual" allowBlank="1" showInputMessage="1" showErrorMessage="1" error="max. 10" sqref="P15:Q40">
      <formula1>10</formula1>
    </dataValidation>
    <dataValidation type="whole" operator="lessThanOrEqual" allowBlank="1" showInputMessage="1" showErrorMessage="1" error="max. 5" sqref="O15:O40 R15:R40">
      <formula1>5</formula1>
    </dataValidation>
    <dataValidation type="whole" operator="lessThanOrEqual" allowBlank="1" showInputMessage="1" showErrorMessage="1" sqref="M15:N40">
      <formula1>15</formula1>
    </dataValidation>
    <dataValidation type="whole" operator="lessThanOrEqual" allowBlank="1" showInputMessage="1" showErrorMessage="1" error="max. 40" sqref="L15:L40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42"/>
  <sheetViews>
    <sheetView zoomScale="60" zoomScaleNormal="60" workbookViewId="0"/>
  </sheetViews>
  <sheetFormatPr defaultColWidth="9.109375" defaultRowHeight="12" x14ac:dyDescent="0.3"/>
  <cols>
    <col min="1" max="1" width="12.44140625" style="2" customWidth="1"/>
    <col min="2" max="2" width="41.44140625" style="2" customWidth="1"/>
    <col min="3" max="3" width="37.44140625" style="2" customWidth="1"/>
    <col min="4" max="4" width="15.5546875" style="2" customWidth="1"/>
    <col min="5" max="5" width="15" style="2" customWidth="1"/>
    <col min="6" max="6" width="29" style="2" customWidth="1"/>
    <col min="7" max="7" width="5.6640625" style="3" customWidth="1"/>
    <col min="8" max="8" width="19.88671875" style="3" customWidth="1"/>
    <col min="9" max="9" width="5.6640625" style="2" customWidth="1"/>
    <col min="10" max="10" width="19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1" ht="38.25" customHeight="1" x14ac:dyDescent="0.3">
      <c r="A1" s="1" t="s">
        <v>38</v>
      </c>
    </row>
    <row r="2" spans="1:81" ht="14.4" x14ac:dyDescent="0.3">
      <c r="A2" s="4" t="s">
        <v>39</v>
      </c>
      <c r="D2" s="4" t="s">
        <v>26</v>
      </c>
    </row>
    <row r="3" spans="1:81" ht="14.4" x14ac:dyDescent="0.3">
      <c r="A3" s="4" t="s">
        <v>37</v>
      </c>
      <c r="D3" s="2" t="s">
        <v>44</v>
      </c>
    </row>
    <row r="4" spans="1:81" ht="14.4" x14ac:dyDescent="0.3">
      <c r="A4" s="4" t="s">
        <v>40</v>
      </c>
      <c r="D4" s="2" t="s">
        <v>45</v>
      </c>
    </row>
    <row r="5" spans="1:81" ht="12.6" x14ac:dyDescent="0.3">
      <c r="A5" s="4" t="s">
        <v>41</v>
      </c>
      <c r="D5" s="2" t="s">
        <v>46</v>
      </c>
    </row>
    <row r="6" spans="1:81" ht="14.4" x14ac:dyDescent="0.3">
      <c r="A6" s="4" t="s">
        <v>42</v>
      </c>
      <c r="D6" s="2" t="s">
        <v>47</v>
      </c>
    </row>
    <row r="7" spans="1:81" ht="12.6" x14ac:dyDescent="0.3">
      <c r="A7" s="4"/>
      <c r="D7" s="2" t="s">
        <v>48</v>
      </c>
    </row>
    <row r="8" spans="1:81" ht="14.4" x14ac:dyDescent="0.3">
      <c r="A8" s="14" t="s">
        <v>43</v>
      </c>
    </row>
    <row r="9" spans="1:81" ht="12.6" x14ac:dyDescent="0.3">
      <c r="A9" s="4" t="s">
        <v>25</v>
      </c>
      <c r="D9" s="4" t="s">
        <v>27</v>
      </c>
    </row>
    <row r="10" spans="1:81" x14ac:dyDescent="0.2">
      <c r="D10" s="17" t="s">
        <v>49</v>
      </c>
    </row>
    <row r="11" spans="1:81" ht="12.6" x14ac:dyDescent="0.3">
      <c r="A11" s="4"/>
    </row>
    <row r="12" spans="1:81" ht="26.4" customHeight="1" x14ac:dyDescent="0.3">
      <c r="A12" s="28" t="s">
        <v>0</v>
      </c>
      <c r="B12" s="28" t="s">
        <v>1</v>
      </c>
      <c r="C12" s="28" t="s">
        <v>20</v>
      </c>
      <c r="D12" s="28" t="s">
        <v>13</v>
      </c>
      <c r="E12" s="33" t="s">
        <v>2</v>
      </c>
      <c r="F12" s="28" t="s">
        <v>34</v>
      </c>
      <c r="G12" s="28"/>
      <c r="H12" s="28" t="s">
        <v>35</v>
      </c>
      <c r="I12" s="28"/>
      <c r="J12" s="28" t="s">
        <v>36</v>
      </c>
      <c r="K12" s="28"/>
      <c r="L12" s="28" t="s">
        <v>16</v>
      </c>
      <c r="M12" s="28" t="s">
        <v>14</v>
      </c>
      <c r="N12" s="28" t="s">
        <v>17</v>
      </c>
      <c r="O12" s="28" t="s">
        <v>31</v>
      </c>
      <c r="P12" s="28" t="s">
        <v>32</v>
      </c>
      <c r="Q12" s="28" t="s">
        <v>33</v>
      </c>
      <c r="R12" s="28" t="s">
        <v>3</v>
      </c>
      <c r="S12" s="28" t="s">
        <v>4</v>
      </c>
    </row>
    <row r="13" spans="1:81" ht="79.8" customHeight="1" x14ac:dyDescent="0.3">
      <c r="A13" s="32"/>
      <c r="B13" s="32"/>
      <c r="C13" s="32"/>
      <c r="D13" s="32"/>
      <c r="E13" s="34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81" ht="28.95" customHeight="1" x14ac:dyDescent="0.3">
      <c r="A14" s="29"/>
      <c r="B14" s="29"/>
      <c r="C14" s="29"/>
      <c r="D14" s="29"/>
      <c r="E14" s="35"/>
      <c r="F14" s="5" t="s">
        <v>28</v>
      </c>
      <c r="G14" s="20" t="s">
        <v>29</v>
      </c>
      <c r="H14" s="20" t="s">
        <v>28</v>
      </c>
      <c r="I14" s="20" t="s">
        <v>29</v>
      </c>
      <c r="J14" s="20" t="s">
        <v>28</v>
      </c>
      <c r="K14" s="20" t="s">
        <v>29</v>
      </c>
      <c r="L14" s="20" t="s">
        <v>30</v>
      </c>
      <c r="M14" s="20" t="s">
        <v>22</v>
      </c>
      <c r="N14" s="20" t="s">
        <v>22</v>
      </c>
      <c r="O14" s="20" t="s">
        <v>23</v>
      </c>
      <c r="P14" s="20" t="s">
        <v>24</v>
      </c>
      <c r="Q14" s="20" t="s">
        <v>24</v>
      </c>
      <c r="R14" s="20" t="s">
        <v>23</v>
      </c>
      <c r="S14" s="20"/>
    </row>
    <row r="15" spans="1:81" s="6" customFormat="1" ht="12.75" customHeight="1" x14ac:dyDescent="0.2">
      <c r="A15" s="7" t="s">
        <v>50</v>
      </c>
      <c r="B15" s="11" t="s">
        <v>76</v>
      </c>
      <c r="C15" s="11" t="s">
        <v>100</v>
      </c>
      <c r="D15" s="12">
        <v>7500000</v>
      </c>
      <c r="E15" s="12">
        <v>2000000</v>
      </c>
      <c r="F15" s="12" t="s">
        <v>126</v>
      </c>
      <c r="G15" s="10" t="s">
        <v>138</v>
      </c>
      <c r="H15" s="10" t="s">
        <v>129</v>
      </c>
      <c r="I15" s="10" t="s">
        <v>138</v>
      </c>
      <c r="J15" s="10" t="s">
        <v>142</v>
      </c>
      <c r="K15" s="10" t="s">
        <v>138</v>
      </c>
      <c r="L15" s="8">
        <v>38</v>
      </c>
      <c r="M15" s="8">
        <v>14</v>
      </c>
      <c r="N15" s="8">
        <v>14</v>
      </c>
      <c r="O15" s="8">
        <v>5</v>
      </c>
      <c r="P15" s="8">
        <v>7</v>
      </c>
      <c r="Q15" s="8">
        <v>8</v>
      </c>
      <c r="R15" s="8">
        <v>5</v>
      </c>
      <c r="S15" s="9">
        <f t="shared" ref="S15:S40" si="0">SUM(L15:R15)</f>
        <v>91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6" customFormat="1" ht="12.75" customHeight="1" x14ac:dyDescent="0.2">
      <c r="A16" s="7" t="s">
        <v>51</v>
      </c>
      <c r="B16" s="11" t="s">
        <v>77</v>
      </c>
      <c r="C16" s="11" t="s">
        <v>101</v>
      </c>
      <c r="D16" s="12">
        <v>6645618</v>
      </c>
      <c r="E16" s="12">
        <v>1200000</v>
      </c>
      <c r="F16" s="12" t="s">
        <v>127</v>
      </c>
      <c r="G16" s="10" t="s">
        <v>138</v>
      </c>
      <c r="H16" s="10" t="s">
        <v>128</v>
      </c>
      <c r="I16" s="10" t="s">
        <v>139</v>
      </c>
      <c r="J16" s="10" t="s">
        <v>143</v>
      </c>
      <c r="K16" s="10" t="s">
        <v>140</v>
      </c>
      <c r="L16" s="8">
        <v>22</v>
      </c>
      <c r="M16" s="8">
        <v>11</v>
      </c>
      <c r="N16" s="8">
        <v>8</v>
      </c>
      <c r="O16" s="8">
        <v>4</v>
      </c>
      <c r="P16" s="8">
        <v>5</v>
      </c>
      <c r="Q16" s="8">
        <v>4</v>
      </c>
      <c r="R16" s="8">
        <v>3</v>
      </c>
      <c r="S16" s="9">
        <f t="shared" si="0"/>
        <v>57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6" customFormat="1" ht="12.75" customHeight="1" x14ac:dyDescent="0.2">
      <c r="A17" s="7" t="s">
        <v>52</v>
      </c>
      <c r="B17" s="11" t="s">
        <v>77</v>
      </c>
      <c r="C17" s="11" t="s">
        <v>102</v>
      </c>
      <c r="D17" s="12">
        <v>1265565</v>
      </c>
      <c r="E17" s="12">
        <v>573265</v>
      </c>
      <c r="F17" s="12" t="s">
        <v>128</v>
      </c>
      <c r="G17" s="10" t="s">
        <v>139</v>
      </c>
      <c r="H17" s="10" t="s">
        <v>130</v>
      </c>
      <c r="I17" s="10" t="s">
        <v>138</v>
      </c>
      <c r="J17" s="10" t="s">
        <v>144</v>
      </c>
      <c r="K17" s="10" t="s">
        <v>138</v>
      </c>
      <c r="L17" s="8">
        <v>29</v>
      </c>
      <c r="M17" s="8">
        <v>10</v>
      </c>
      <c r="N17" s="8">
        <v>11</v>
      </c>
      <c r="O17" s="8">
        <v>5</v>
      </c>
      <c r="P17" s="8">
        <v>8</v>
      </c>
      <c r="Q17" s="8">
        <v>8</v>
      </c>
      <c r="R17" s="8">
        <v>3</v>
      </c>
      <c r="S17" s="9">
        <f t="shared" si="0"/>
        <v>74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ht="12.75" customHeight="1" x14ac:dyDescent="0.2">
      <c r="A18" s="7" t="s">
        <v>53</v>
      </c>
      <c r="B18" s="11" t="s">
        <v>78</v>
      </c>
      <c r="C18" s="11" t="s">
        <v>103</v>
      </c>
      <c r="D18" s="12">
        <v>2631500</v>
      </c>
      <c r="E18" s="12">
        <v>800000</v>
      </c>
      <c r="F18" s="12" t="s">
        <v>127</v>
      </c>
      <c r="G18" s="10" t="s">
        <v>140</v>
      </c>
      <c r="H18" s="10" t="s">
        <v>141</v>
      </c>
      <c r="I18" s="10" t="s">
        <v>140</v>
      </c>
      <c r="J18" s="10" t="s">
        <v>145</v>
      </c>
      <c r="K18" s="10" t="s">
        <v>138</v>
      </c>
      <c r="L18" s="8">
        <v>22</v>
      </c>
      <c r="M18" s="8">
        <v>8</v>
      </c>
      <c r="N18" s="8">
        <v>8</v>
      </c>
      <c r="O18" s="8">
        <v>4</v>
      </c>
      <c r="P18" s="8">
        <v>7</v>
      </c>
      <c r="Q18" s="8">
        <v>5</v>
      </c>
      <c r="R18" s="8">
        <v>2</v>
      </c>
      <c r="S18" s="9">
        <f t="shared" si="0"/>
        <v>56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ht="12.75" customHeight="1" x14ac:dyDescent="0.2">
      <c r="A19" s="7" t="s">
        <v>54</v>
      </c>
      <c r="B19" s="11" t="s">
        <v>79</v>
      </c>
      <c r="C19" s="11" t="s">
        <v>104</v>
      </c>
      <c r="D19" s="12">
        <v>3973885</v>
      </c>
      <c r="E19" s="12">
        <v>1400000</v>
      </c>
      <c r="F19" s="12" t="s">
        <v>129</v>
      </c>
      <c r="G19" s="10" t="s">
        <v>140</v>
      </c>
      <c r="H19" s="10" t="s">
        <v>126</v>
      </c>
      <c r="I19" s="10" t="s">
        <v>138</v>
      </c>
      <c r="J19" s="10" t="s">
        <v>146</v>
      </c>
      <c r="K19" s="10" t="s">
        <v>140</v>
      </c>
      <c r="L19" s="8">
        <v>21</v>
      </c>
      <c r="M19" s="8">
        <v>12</v>
      </c>
      <c r="N19" s="8">
        <v>10</v>
      </c>
      <c r="O19" s="8">
        <v>4</v>
      </c>
      <c r="P19" s="8">
        <v>7</v>
      </c>
      <c r="Q19" s="8">
        <v>8</v>
      </c>
      <c r="R19" s="8">
        <v>4</v>
      </c>
      <c r="S19" s="9">
        <f t="shared" si="0"/>
        <v>66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6" customFormat="1" ht="12.75" customHeight="1" x14ac:dyDescent="0.2">
      <c r="A20" s="7" t="s">
        <v>55</v>
      </c>
      <c r="B20" s="11" t="s">
        <v>80</v>
      </c>
      <c r="C20" s="11" t="s">
        <v>105</v>
      </c>
      <c r="D20" s="12">
        <v>3109830</v>
      </c>
      <c r="E20" s="12">
        <v>920000</v>
      </c>
      <c r="F20" s="12" t="s">
        <v>130</v>
      </c>
      <c r="G20" s="10" t="s">
        <v>140</v>
      </c>
      <c r="H20" s="10" t="s">
        <v>136</v>
      </c>
      <c r="I20" s="10" t="s">
        <v>140</v>
      </c>
      <c r="J20" s="10" t="s">
        <v>147</v>
      </c>
      <c r="K20" s="10" t="s">
        <v>140</v>
      </c>
      <c r="L20" s="8">
        <v>25</v>
      </c>
      <c r="M20" s="8">
        <v>13</v>
      </c>
      <c r="N20" s="8">
        <v>12</v>
      </c>
      <c r="O20" s="8">
        <v>5</v>
      </c>
      <c r="P20" s="8">
        <v>7</v>
      </c>
      <c r="Q20" s="8">
        <v>8</v>
      </c>
      <c r="R20" s="8">
        <v>3</v>
      </c>
      <c r="S20" s="9">
        <f t="shared" si="0"/>
        <v>73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6" customFormat="1" ht="12.75" customHeight="1" x14ac:dyDescent="0.2">
      <c r="A21" s="7" t="s">
        <v>56</v>
      </c>
      <c r="B21" s="11" t="s">
        <v>81</v>
      </c>
      <c r="C21" s="11" t="s">
        <v>106</v>
      </c>
      <c r="D21" s="12">
        <v>750000</v>
      </c>
      <c r="E21" s="12">
        <v>400000</v>
      </c>
      <c r="F21" s="12" t="s">
        <v>131</v>
      </c>
      <c r="G21" s="10" t="s">
        <v>139</v>
      </c>
      <c r="H21" s="10" t="s">
        <v>137</v>
      </c>
      <c r="I21" s="10" t="s">
        <v>138</v>
      </c>
      <c r="J21" s="10" t="s">
        <v>148</v>
      </c>
      <c r="K21" s="10" t="s">
        <v>138</v>
      </c>
      <c r="L21" s="8">
        <v>25</v>
      </c>
      <c r="M21" s="8">
        <v>13</v>
      </c>
      <c r="N21" s="8">
        <v>12</v>
      </c>
      <c r="O21" s="8">
        <v>5</v>
      </c>
      <c r="P21" s="8">
        <v>6</v>
      </c>
      <c r="Q21" s="8">
        <v>4</v>
      </c>
      <c r="R21" s="8">
        <v>5</v>
      </c>
      <c r="S21" s="9">
        <f t="shared" si="0"/>
        <v>70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2.75" customHeight="1" x14ac:dyDescent="0.2">
      <c r="A22" s="7" t="s">
        <v>57</v>
      </c>
      <c r="B22" s="11" t="s">
        <v>82</v>
      </c>
      <c r="C22" s="11" t="s">
        <v>107</v>
      </c>
      <c r="D22" s="12">
        <v>3691389</v>
      </c>
      <c r="E22" s="12">
        <v>1808781</v>
      </c>
      <c r="F22" s="12" t="s">
        <v>132</v>
      </c>
      <c r="G22" s="10" t="s">
        <v>138</v>
      </c>
      <c r="H22" s="10" t="s">
        <v>127</v>
      </c>
      <c r="I22" s="10" t="s">
        <v>138</v>
      </c>
      <c r="J22" s="10" t="s">
        <v>149</v>
      </c>
      <c r="K22" s="10" t="s">
        <v>140</v>
      </c>
      <c r="L22" s="8">
        <v>20</v>
      </c>
      <c r="M22" s="8">
        <v>8</v>
      </c>
      <c r="N22" s="8">
        <v>9</v>
      </c>
      <c r="O22" s="8">
        <v>4</v>
      </c>
      <c r="P22" s="8">
        <v>5</v>
      </c>
      <c r="Q22" s="8">
        <v>5</v>
      </c>
      <c r="R22" s="8">
        <v>2</v>
      </c>
      <c r="S22" s="9">
        <f t="shared" si="0"/>
        <v>53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2.75" customHeight="1" x14ac:dyDescent="0.2">
      <c r="A23" s="7" t="s">
        <v>58</v>
      </c>
      <c r="B23" s="11" t="s">
        <v>83</v>
      </c>
      <c r="C23" s="11" t="s">
        <v>108</v>
      </c>
      <c r="D23" s="12">
        <v>2147700</v>
      </c>
      <c r="E23" s="12">
        <v>800000</v>
      </c>
      <c r="F23" s="12" t="s">
        <v>133</v>
      </c>
      <c r="G23" s="10" t="s">
        <v>138</v>
      </c>
      <c r="H23" s="10" t="s">
        <v>132</v>
      </c>
      <c r="I23" s="10" t="s">
        <v>140</v>
      </c>
      <c r="J23" s="10" t="s">
        <v>150</v>
      </c>
      <c r="K23" s="10" t="s">
        <v>138</v>
      </c>
      <c r="L23" s="8">
        <v>29</v>
      </c>
      <c r="M23" s="8">
        <v>12</v>
      </c>
      <c r="N23" s="8">
        <v>11</v>
      </c>
      <c r="O23" s="8">
        <v>4</v>
      </c>
      <c r="P23" s="8">
        <v>8</v>
      </c>
      <c r="Q23" s="8">
        <v>8</v>
      </c>
      <c r="R23" s="8">
        <v>3</v>
      </c>
      <c r="S23" s="9">
        <f t="shared" si="0"/>
        <v>75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2.75" customHeight="1" x14ac:dyDescent="0.2">
      <c r="A24" s="7" t="s">
        <v>59</v>
      </c>
      <c r="B24" s="11" t="s">
        <v>84</v>
      </c>
      <c r="C24" s="11" t="s">
        <v>109</v>
      </c>
      <c r="D24" s="12">
        <v>3787604</v>
      </c>
      <c r="E24" s="12">
        <v>1450000</v>
      </c>
      <c r="F24" s="12" t="s">
        <v>134</v>
      </c>
      <c r="G24" s="10" t="s">
        <v>138</v>
      </c>
      <c r="H24" s="10" t="s">
        <v>139</v>
      </c>
      <c r="I24" s="10" t="s">
        <v>139</v>
      </c>
      <c r="J24" s="10" t="s">
        <v>151</v>
      </c>
      <c r="K24" s="10" t="s">
        <v>138</v>
      </c>
      <c r="L24" s="8">
        <v>29</v>
      </c>
      <c r="M24" s="8">
        <v>12</v>
      </c>
      <c r="N24" s="8">
        <v>11</v>
      </c>
      <c r="O24" s="8">
        <v>4</v>
      </c>
      <c r="P24" s="8">
        <v>6</v>
      </c>
      <c r="Q24" s="8">
        <v>7</v>
      </c>
      <c r="R24" s="8">
        <v>4</v>
      </c>
      <c r="S24" s="9">
        <f t="shared" si="0"/>
        <v>73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75" customHeight="1" x14ac:dyDescent="0.2">
      <c r="A25" s="7" t="s">
        <v>60</v>
      </c>
      <c r="B25" s="11" t="s">
        <v>85</v>
      </c>
      <c r="C25" s="11" t="s">
        <v>110</v>
      </c>
      <c r="D25" s="12">
        <v>5700000</v>
      </c>
      <c r="E25" s="12">
        <v>2700000</v>
      </c>
      <c r="F25" s="12" t="s">
        <v>126</v>
      </c>
      <c r="G25" s="10" t="s">
        <v>138</v>
      </c>
      <c r="H25" s="10" t="s">
        <v>135</v>
      </c>
      <c r="I25" s="10" t="s">
        <v>138</v>
      </c>
      <c r="J25" s="10" t="s">
        <v>152</v>
      </c>
      <c r="K25" s="10" t="s">
        <v>140</v>
      </c>
      <c r="L25" s="8">
        <v>25</v>
      </c>
      <c r="M25" s="8">
        <v>11</v>
      </c>
      <c r="N25" s="8">
        <v>11</v>
      </c>
      <c r="O25" s="8">
        <v>2</v>
      </c>
      <c r="P25" s="8">
        <v>7</v>
      </c>
      <c r="Q25" s="8">
        <v>4</v>
      </c>
      <c r="R25" s="8">
        <v>5</v>
      </c>
      <c r="S25" s="9">
        <f t="shared" si="0"/>
        <v>65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6" customFormat="1" ht="12.75" customHeight="1" x14ac:dyDescent="0.2">
      <c r="A26" s="7" t="s">
        <v>61</v>
      </c>
      <c r="B26" s="11" t="s">
        <v>86</v>
      </c>
      <c r="C26" s="11" t="s">
        <v>111</v>
      </c>
      <c r="D26" s="12">
        <v>5580650</v>
      </c>
      <c r="E26" s="12">
        <v>1300000</v>
      </c>
      <c r="F26" s="12" t="s">
        <v>139</v>
      </c>
      <c r="G26" s="10" t="s">
        <v>139</v>
      </c>
      <c r="H26" s="10" t="s">
        <v>130</v>
      </c>
      <c r="I26" s="10" t="s">
        <v>138</v>
      </c>
      <c r="J26" s="10" t="s">
        <v>153</v>
      </c>
      <c r="K26" s="10" t="s">
        <v>138</v>
      </c>
      <c r="L26" s="8">
        <v>33</v>
      </c>
      <c r="M26" s="8">
        <v>13</v>
      </c>
      <c r="N26" s="8">
        <v>13</v>
      </c>
      <c r="O26" s="8">
        <v>5</v>
      </c>
      <c r="P26" s="8">
        <v>7</v>
      </c>
      <c r="Q26" s="8">
        <v>8</v>
      </c>
      <c r="R26" s="8">
        <v>4</v>
      </c>
      <c r="S26" s="9">
        <f t="shared" si="0"/>
        <v>83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6" customFormat="1" ht="12.75" customHeight="1" x14ac:dyDescent="0.2">
      <c r="A27" s="7" t="s">
        <v>62</v>
      </c>
      <c r="B27" s="11" t="s">
        <v>87</v>
      </c>
      <c r="C27" s="11" t="s">
        <v>112</v>
      </c>
      <c r="D27" s="12">
        <v>1906000</v>
      </c>
      <c r="E27" s="12">
        <v>700000</v>
      </c>
      <c r="F27" s="12" t="s">
        <v>128</v>
      </c>
      <c r="G27" s="10" t="s">
        <v>139</v>
      </c>
      <c r="H27" s="10" t="s">
        <v>134</v>
      </c>
      <c r="I27" s="10" t="s">
        <v>138</v>
      </c>
      <c r="J27" s="10" t="s">
        <v>148</v>
      </c>
      <c r="K27" s="10" t="s">
        <v>140</v>
      </c>
      <c r="L27" s="8">
        <v>31</v>
      </c>
      <c r="M27" s="8">
        <v>11</v>
      </c>
      <c r="N27" s="8">
        <v>12</v>
      </c>
      <c r="O27" s="8">
        <v>5</v>
      </c>
      <c r="P27" s="8">
        <v>4</v>
      </c>
      <c r="Q27" s="8">
        <v>6</v>
      </c>
      <c r="R27" s="8">
        <v>3</v>
      </c>
      <c r="S27" s="9">
        <f t="shared" si="0"/>
        <v>72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6" customFormat="1" ht="12.75" customHeight="1" x14ac:dyDescent="0.2">
      <c r="A28" s="7" t="s">
        <v>63</v>
      </c>
      <c r="B28" s="11" t="s">
        <v>88</v>
      </c>
      <c r="C28" s="11" t="s">
        <v>113</v>
      </c>
      <c r="D28" s="12">
        <v>4297380</v>
      </c>
      <c r="E28" s="12">
        <v>1800000</v>
      </c>
      <c r="F28" s="12" t="s">
        <v>130</v>
      </c>
      <c r="G28" s="10" t="s">
        <v>140</v>
      </c>
      <c r="H28" s="10" t="s">
        <v>129</v>
      </c>
      <c r="I28" s="10" t="s">
        <v>138</v>
      </c>
      <c r="J28" s="10" t="s">
        <v>154</v>
      </c>
      <c r="K28" s="10" t="s">
        <v>138</v>
      </c>
      <c r="L28" s="8">
        <v>20</v>
      </c>
      <c r="M28" s="8">
        <v>12</v>
      </c>
      <c r="N28" s="8">
        <v>8</v>
      </c>
      <c r="O28" s="8">
        <v>4</v>
      </c>
      <c r="P28" s="8">
        <v>6</v>
      </c>
      <c r="Q28" s="8">
        <v>5</v>
      </c>
      <c r="R28" s="8">
        <v>2</v>
      </c>
      <c r="S28" s="9">
        <f t="shared" si="0"/>
        <v>57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6" customFormat="1" ht="12.75" customHeight="1" x14ac:dyDescent="0.2">
      <c r="A29" s="7" t="s">
        <v>64</v>
      </c>
      <c r="B29" s="11" t="s">
        <v>87</v>
      </c>
      <c r="C29" s="11" t="s">
        <v>114</v>
      </c>
      <c r="D29" s="12">
        <v>638500</v>
      </c>
      <c r="E29" s="12">
        <v>278500</v>
      </c>
      <c r="F29" s="12" t="s">
        <v>131</v>
      </c>
      <c r="G29" s="10" t="s">
        <v>139</v>
      </c>
      <c r="H29" s="10" t="s">
        <v>128</v>
      </c>
      <c r="I29" s="10" t="s">
        <v>139</v>
      </c>
      <c r="J29" s="10" t="s">
        <v>142</v>
      </c>
      <c r="K29" s="10" t="s">
        <v>140</v>
      </c>
      <c r="L29" s="8">
        <v>30</v>
      </c>
      <c r="M29" s="8">
        <v>13</v>
      </c>
      <c r="N29" s="8">
        <v>12</v>
      </c>
      <c r="O29" s="8">
        <v>4</v>
      </c>
      <c r="P29" s="8">
        <v>5</v>
      </c>
      <c r="Q29" s="8">
        <v>3</v>
      </c>
      <c r="R29" s="8">
        <v>3</v>
      </c>
      <c r="S29" s="9">
        <f t="shared" si="0"/>
        <v>70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6" customFormat="1" ht="12.75" customHeight="1" x14ac:dyDescent="0.2">
      <c r="A30" s="7" t="s">
        <v>65</v>
      </c>
      <c r="B30" s="11" t="s">
        <v>89</v>
      </c>
      <c r="C30" s="11" t="s">
        <v>115</v>
      </c>
      <c r="D30" s="12">
        <v>2730000</v>
      </c>
      <c r="E30" s="12">
        <v>350000</v>
      </c>
      <c r="F30" s="12" t="s">
        <v>135</v>
      </c>
      <c r="G30" s="10" t="s">
        <v>138</v>
      </c>
      <c r="H30" s="10" t="s">
        <v>128</v>
      </c>
      <c r="I30" s="10" t="s">
        <v>139</v>
      </c>
      <c r="J30" s="10" t="s">
        <v>143</v>
      </c>
      <c r="K30" s="10" t="s">
        <v>138</v>
      </c>
      <c r="L30" s="8">
        <v>30</v>
      </c>
      <c r="M30" s="8">
        <v>10</v>
      </c>
      <c r="N30" s="8">
        <v>11</v>
      </c>
      <c r="O30" s="8">
        <v>5</v>
      </c>
      <c r="P30" s="8">
        <v>8</v>
      </c>
      <c r="Q30" s="8">
        <v>7</v>
      </c>
      <c r="R30" s="8">
        <v>4</v>
      </c>
      <c r="S30" s="9">
        <f t="shared" si="0"/>
        <v>75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6" customFormat="1" ht="12.75" customHeight="1" x14ac:dyDescent="0.2">
      <c r="A31" s="7" t="s">
        <v>66</v>
      </c>
      <c r="B31" s="11" t="s">
        <v>90</v>
      </c>
      <c r="C31" s="11" t="s">
        <v>116</v>
      </c>
      <c r="D31" s="12">
        <v>3746604</v>
      </c>
      <c r="E31" s="12">
        <v>518875</v>
      </c>
      <c r="F31" s="12" t="s">
        <v>132</v>
      </c>
      <c r="G31" s="10" t="s">
        <v>140</v>
      </c>
      <c r="H31" s="10" t="s">
        <v>126</v>
      </c>
      <c r="I31" s="10" t="s">
        <v>140</v>
      </c>
      <c r="J31" s="10" t="s">
        <v>144</v>
      </c>
      <c r="K31" s="10" t="s">
        <v>140</v>
      </c>
      <c r="L31" s="8">
        <v>23</v>
      </c>
      <c r="M31" s="8">
        <v>8</v>
      </c>
      <c r="N31" s="8">
        <v>10</v>
      </c>
      <c r="O31" s="8">
        <v>4</v>
      </c>
      <c r="P31" s="8">
        <v>5</v>
      </c>
      <c r="Q31" s="8">
        <v>3</v>
      </c>
      <c r="R31" s="8">
        <v>2</v>
      </c>
      <c r="S31" s="9">
        <f t="shared" si="0"/>
        <v>55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s="6" customFormat="1" ht="12.75" customHeight="1" x14ac:dyDescent="0.2">
      <c r="A32" s="7" t="s">
        <v>67</v>
      </c>
      <c r="B32" s="11" t="s">
        <v>91</v>
      </c>
      <c r="C32" s="11" t="s">
        <v>117</v>
      </c>
      <c r="D32" s="12">
        <v>5273100</v>
      </c>
      <c r="E32" s="12">
        <v>1500000</v>
      </c>
      <c r="F32" s="12" t="s">
        <v>127</v>
      </c>
      <c r="G32" s="10" t="s">
        <v>138</v>
      </c>
      <c r="H32" s="10" t="s">
        <v>139</v>
      </c>
      <c r="I32" s="10" t="s">
        <v>139</v>
      </c>
      <c r="J32" s="10" t="s">
        <v>145</v>
      </c>
      <c r="K32" s="10" t="s">
        <v>138</v>
      </c>
      <c r="L32" s="8">
        <v>29</v>
      </c>
      <c r="M32" s="8">
        <v>13</v>
      </c>
      <c r="N32" s="8">
        <v>9</v>
      </c>
      <c r="O32" s="8">
        <v>4</v>
      </c>
      <c r="P32" s="8">
        <v>8</v>
      </c>
      <c r="Q32" s="8">
        <v>5</v>
      </c>
      <c r="R32" s="8">
        <v>2</v>
      </c>
      <c r="S32" s="9">
        <f t="shared" si="0"/>
        <v>70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</row>
    <row r="33" spans="1:81" s="6" customFormat="1" ht="12.75" customHeight="1" x14ac:dyDescent="0.2">
      <c r="A33" s="7" t="s">
        <v>68</v>
      </c>
      <c r="B33" s="11" t="s">
        <v>92</v>
      </c>
      <c r="C33" s="11" t="s">
        <v>118</v>
      </c>
      <c r="D33" s="12">
        <v>3820000</v>
      </c>
      <c r="E33" s="12">
        <v>2700000</v>
      </c>
      <c r="F33" s="12" t="s">
        <v>126</v>
      </c>
      <c r="G33" s="10" t="s">
        <v>138</v>
      </c>
      <c r="H33" s="10" t="s">
        <v>141</v>
      </c>
      <c r="I33" s="10" t="s">
        <v>138</v>
      </c>
      <c r="J33" s="10" t="s">
        <v>146</v>
      </c>
      <c r="K33" s="10" t="s">
        <v>138</v>
      </c>
      <c r="L33" s="8">
        <v>33</v>
      </c>
      <c r="M33" s="8">
        <v>13</v>
      </c>
      <c r="N33" s="8">
        <v>12</v>
      </c>
      <c r="O33" s="8">
        <v>5</v>
      </c>
      <c r="P33" s="8">
        <v>8</v>
      </c>
      <c r="Q33" s="8">
        <v>6</v>
      </c>
      <c r="R33" s="8">
        <v>3</v>
      </c>
      <c r="S33" s="9">
        <f t="shared" si="0"/>
        <v>80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</row>
    <row r="34" spans="1:81" s="6" customFormat="1" ht="12.75" customHeight="1" x14ac:dyDescent="0.2">
      <c r="A34" s="7" t="s">
        <v>69</v>
      </c>
      <c r="B34" s="11" t="s">
        <v>93</v>
      </c>
      <c r="C34" s="11" t="s">
        <v>119</v>
      </c>
      <c r="D34" s="12">
        <v>5671302</v>
      </c>
      <c r="E34" s="12">
        <v>1400000</v>
      </c>
      <c r="F34" s="12" t="s">
        <v>139</v>
      </c>
      <c r="G34" s="10" t="s">
        <v>139</v>
      </c>
      <c r="H34" s="10" t="s">
        <v>126</v>
      </c>
      <c r="I34" s="10" t="s">
        <v>138</v>
      </c>
      <c r="J34" s="10" t="s">
        <v>147</v>
      </c>
      <c r="K34" s="10" t="s">
        <v>138</v>
      </c>
      <c r="L34" s="8">
        <v>32</v>
      </c>
      <c r="M34" s="8">
        <v>10</v>
      </c>
      <c r="N34" s="8">
        <v>12</v>
      </c>
      <c r="O34" s="8">
        <v>5</v>
      </c>
      <c r="P34" s="8">
        <v>7</v>
      </c>
      <c r="Q34" s="8">
        <v>8</v>
      </c>
      <c r="R34" s="8">
        <v>3</v>
      </c>
      <c r="S34" s="9">
        <f t="shared" si="0"/>
        <v>77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</row>
    <row r="35" spans="1:81" s="6" customFormat="1" ht="12.75" customHeight="1" x14ac:dyDescent="0.2">
      <c r="A35" s="7" t="s">
        <v>70</v>
      </c>
      <c r="B35" s="11" t="s">
        <v>94</v>
      </c>
      <c r="C35" s="11" t="s">
        <v>120</v>
      </c>
      <c r="D35" s="12">
        <v>1688970</v>
      </c>
      <c r="E35" s="12">
        <v>523000</v>
      </c>
      <c r="F35" s="12" t="s">
        <v>129</v>
      </c>
      <c r="G35" s="10" t="s">
        <v>138</v>
      </c>
      <c r="H35" s="10" t="s">
        <v>133</v>
      </c>
      <c r="I35" s="10" t="s">
        <v>138</v>
      </c>
      <c r="J35" s="10" t="s">
        <v>155</v>
      </c>
      <c r="K35" s="10" t="s">
        <v>140</v>
      </c>
      <c r="L35" s="8">
        <v>29</v>
      </c>
      <c r="M35" s="8">
        <v>12</v>
      </c>
      <c r="N35" s="8">
        <v>11</v>
      </c>
      <c r="O35" s="8">
        <v>3</v>
      </c>
      <c r="P35" s="8">
        <v>3</v>
      </c>
      <c r="Q35" s="8">
        <v>3</v>
      </c>
      <c r="R35" s="8">
        <v>3</v>
      </c>
      <c r="S35" s="9">
        <f t="shared" si="0"/>
        <v>64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</row>
    <row r="36" spans="1:81" s="6" customFormat="1" ht="12.75" customHeight="1" x14ac:dyDescent="0.2">
      <c r="A36" s="7" t="s">
        <v>71</v>
      </c>
      <c r="B36" s="11" t="s">
        <v>95</v>
      </c>
      <c r="C36" s="11" t="s">
        <v>121</v>
      </c>
      <c r="D36" s="12">
        <v>3253000</v>
      </c>
      <c r="E36" s="12">
        <v>1200000</v>
      </c>
      <c r="F36" s="12" t="s">
        <v>130</v>
      </c>
      <c r="G36" s="10" t="s">
        <v>138</v>
      </c>
      <c r="H36" s="10" t="s">
        <v>135</v>
      </c>
      <c r="I36" s="10" t="s">
        <v>138</v>
      </c>
      <c r="J36" s="10" t="s">
        <v>149</v>
      </c>
      <c r="K36" s="10" t="s">
        <v>138</v>
      </c>
      <c r="L36" s="8">
        <v>35</v>
      </c>
      <c r="M36" s="8">
        <v>13</v>
      </c>
      <c r="N36" s="8">
        <v>12</v>
      </c>
      <c r="O36" s="8">
        <v>5</v>
      </c>
      <c r="P36" s="8">
        <v>8</v>
      </c>
      <c r="Q36" s="8">
        <v>8</v>
      </c>
      <c r="R36" s="8">
        <v>4</v>
      </c>
      <c r="S36" s="9">
        <f t="shared" si="0"/>
        <v>85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</row>
    <row r="37" spans="1:81" s="6" customFormat="1" ht="12.75" customHeight="1" x14ac:dyDescent="0.2">
      <c r="A37" s="7" t="s">
        <v>72</v>
      </c>
      <c r="B37" s="11" t="s">
        <v>96</v>
      </c>
      <c r="C37" s="11" t="s">
        <v>122</v>
      </c>
      <c r="D37" s="12">
        <v>9732632</v>
      </c>
      <c r="E37" s="12">
        <v>850000</v>
      </c>
      <c r="F37" s="12" t="s">
        <v>131</v>
      </c>
      <c r="G37" s="10" t="s">
        <v>139</v>
      </c>
      <c r="H37" s="10" t="s">
        <v>137</v>
      </c>
      <c r="I37" s="10" t="s">
        <v>138</v>
      </c>
      <c r="J37" s="10" t="s">
        <v>156</v>
      </c>
      <c r="K37" s="10" t="s">
        <v>138</v>
      </c>
      <c r="L37" s="8">
        <v>30</v>
      </c>
      <c r="M37" s="8">
        <v>14</v>
      </c>
      <c r="N37" s="8">
        <v>12</v>
      </c>
      <c r="O37" s="8">
        <v>3</v>
      </c>
      <c r="P37" s="8">
        <v>6</v>
      </c>
      <c r="Q37" s="8">
        <v>8</v>
      </c>
      <c r="R37" s="8">
        <v>4</v>
      </c>
      <c r="S37" s="9">
        <f t="shared" si="0"/>
        <v>77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</row>
    <row r="38" spans="1:81" s="6" customFormat="1" ht="12.75" customHeight="1" x14ac:dyDescent="0.2">
      <c r="A38" s="7" t="s">
        <v>73</v>
      </c>
      <c r="B38" s="11" t="s">
        <v>97</v>
      </c>
      <c r="C38" s="11" t="s">
        <v>123</v>
      </c>
      <c r="D38" s="12">
        <v>1844273</v>
      </c>
      <c r="E38" s="12">
        <v>970273</v>
      </c>
      <c r="F38" s="12" t="s">
        <v>132</v>
      </c>
      <c r="G38" s="10" t="s">
        <v>138</v>
      </c>
      <c r="H38" s="10" t="s">
        <v>127</v>
      </c>
      <c r="I38" s="10" t="s">
        <v>138</v>
      </c>
      <c r="J38" s="10" t="s">
        <v>151</v>
      </c>
      <c r="K38" s="10" t="s">
        <v>138</v>
      </c>
      <c r="L38" s="8">
        <v>28</v>
      </c>
      <c r="M38" s="8">
        <v>14</v>
      </c>
      <c r="N38" s="8">
        <v>11</v>
      </c>
      <c r="O38" s="8">
        <v>4</v>
      </c>
      <c r="P38" s="8">
        <v>7</v>
      </c>
      <c r="Q38" s="8">
        <v>5</v>
      </c>
      <c r="R38" s="8">
        <v>4</v>
      </c>
      <c r="S38" s="9">
        <f t="shared" si="0"/>
        <v>73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</row>
    <row r="39" spans="1:81" s="6" customFormat="1" ht="12.75" customHeight="1" x14ac:dyDescent="0.2">
      <c r="A39" s="7" t="s">
        <v>74</v>
      </c>
      <c r="B39" s="11" t="s">
        <v>98</v>
      </c>
      <c r="C39" s="11" t="s">
        <v>124</v>
      </c>
      <c r="D39" s="12">
        <v>3586934</v>
      </c>
      <c r="E39" s="12">
        <v>1200000</v>
      </c>
      <c r="F39" s="12" t="s">
        <v>136</v>
      </c>
      <c r="G39" s="10" t="s">
        <v>138</v>
      </c>
      <c r="H39" s="10" t="s">
        <v>132</v>
      </c>
      <c r="I39" s="10" t="s">
        <v>138</v>
      </c>
      <c r="J39" s="10" t="s">
        <v>152</v>
      </c>
      <c r="K39" s="10" t="s">
        <v>138</v>
      </c>
      <c r="L39" s="8">
        <v>32</v>
      </c>
      <c r="M39" s="8">
        <v>10</v>
      </c>
      <c r="N39" s="8">
        <v>13</v>
      </c>
      <c r="O39" s="8">
        <v>5</v>
      </c>
      <c r="P39" s="8">
        <v>8</v>
      </c>
      <c r="Q39" s="8">
        <v>8</v>
      </c>
      <c r="R39" s="8">
        <v>3</v>
      </c>
      <c r="S39" s="9">
        <f t="shared" si="0"/>
        <v>79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</row>
    <row r="40" spans="1:81" s="6" customFormat="1" ht="12.75" customHeight="1" x14ac:dyDescent="0.2">
      <c r="A40" s="7" t="s">
        <v>75</v>
      </c>
      <c r="B40" s="11" t="s">
        <v>99</v>
      </c>
      <c r="C40" s="11" t="s">
        <v>125</v>
      </c>
      <c r="D40" s="12">
        <v>6999000</v>
      </c>
      <c r="E40" s="12">
        <v>2500000</v>
      </c>
      <c r="F40" s="12" t="s">
        <v>137</v>
      </c>
      <c r="G40" s="10" t="s">
        <v>140</v>
      </c>
      <c r="H40" s="10" t="s">
        <v>136</v>
      </c>
      <c r="I40" s="10" t="s">
        <v>140</v>
      </c>
      <c r="J40" s="10" t="s">
        <v>153</v>
      </c>
      <c r="K40" s="10" t="s">
        <v>140</v>
      </c>
      <c r="L40" s="8">
        <v>20</v>
      </c>
      <c r="M40" s="8">
        <v>9</v>
      </c>
      <c r="N40" s="8">
        <v>10</v>
      </c>
      <c r="O40" s="8">
        <v>3</v>
      </c>
      <c r="P40" s="8">
        <v>3</v>
      </c>
      <c r="Q40" s="8">
        <v>2</v>
      </c>
      <c r="R40" s="8">
        <v>3</v>
      </c>
      <c r="S40" s="9">
        <f t="shared" si="0"/>
        <v>50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x14ac:dyDescent="0.3">
      <c r="D41" s="13">
        <f>SUM(D15:D40)</f>
        <v>101971436</v>
      </c>
      <c r="E41" s="13">
        <f>SUM(E15:E40)</f>
        <v>31842694</v>
      </c>
      <c r="F41" s="13"/>
    </row>
    <row r="42" spans="1:81" x14ac:dyDescent="0.3">
      <c r="E42" s="13"/>
      <c r="F42" s="13"/>
      <c r="G42" s="13"/>
      <c r="H42" s="13"/>
    </row>
  </sheetData>
  <mergeCells count="16">
    <mergeCell ref="F12:G13"/>
    <mergeCell ref="A12:A14"/>
    <mergeCell ref="B12:B14"/>
    <mergeCell ref="C12:C14"/>
    <mergeCell ref="D12:D14"/>
    <mergeCell ref="E12:E14"/>
    <mergeCell ref="P12:P13"/>
    <mergeCell ref="Q12:Q13"/>
    <mergeCell ref="R12:R13"/>
    <mergeCell ref="S12:S13"/>
    <mergeCell ref="H12:I13"/>
    <mergeCell ref="J12:K13"/>
    <mergeCell ref="L12:L13"/>
    <mergeCell ref="M12:M13"/>
    <mergeCell ref="N12:N13"/>
    <mergeCell ref="O12:O13"/>
  </mergeCells>
  <dataValidations count="4">
    <dataValidation type="whole" operator="lessThanOrEqual" allowBlank="1" showInputMessage="1" showErrorMessage="1" error="max. 40" sqref="L15:L40">
      <formula1>40</formula1>
    </dataValidation>
    <dataValidation type="whole" operator="lessThanOrEqual" allowBlank="1" showInputMessage="1" showErrorMessage="1" sqref="M15:N40">
      <formula1>15</formula1>
    </dataValidation>
    <dataValidation type="whole" operator="lessThanOrEqual" allowBlank="1" showInputMessage="1" showErrorMessage="1" error="max. 5" sqref="O15:O40 R15:R40">
      <formula1>5</formula1>
    </dataValidation>
    <dataValidation type="whole" operator="lessThanOrEqual" allowBlank="1" showInputMessage="1" showErrorMessage="1" error="max. 10" sqref="P15:Q40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42"/>
  <sheetViews>
    <sheetView zoomScale="60" zoomScaleNormal="60" workbookViewId="0"/>
  </sheetViews>
  <sheetFormatPr defaultColWidth="9.109375" defaultRowHeight="12" x14ac:dyDescent="0.3"/>
  <cols>
    <col min="1" max="1" width="12.44140625" style="2" customWidth="1"/>
    <col min="2" max="2" width="41.44140625" style="2" customWidth="1"/>
    <col min="3" max="3" width="37.44140625" style="2" customWidth="1"/>
    <col min="4" max="4" width="15.5546875" style="2" customWidth="1"/>
    <col min="5" max="5" width="15" style="2" customWidth="1"/>
    <col min="6" max="6" width="29" style="2" customWidth="1"/>
    <col min="7" max="7" width="5.6640625" style="3" customWidth="1"/>
    <col min="8" max="8" width="19.88671875" style="3" customWidth="1"/>
    <col min="9" max="9" width="5.6640625" style="2" customWidth="1"/>
    <col min="10" max="10" width="19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1" ht="38.25" customHeight="1" x14ac:dyDescent="0.3">
      <c r="A1" s="1" t="s">
        <v>38</v>
      </c>
    </row>
    <row r="2" spans="1:81" ht="14.4" x14ac:dyDescent="0.3">
      <c r="A2" s="4" t="s">
        <v>39</v>
      </c>
      <c r="D2" s="4" t="s">
        <v>26</v>
      </c>
    </row>
    <row r="3" spans="1:81" ht="14.4" x14ac:dyDescent="0.3">
      <c r="A3" s="4" t="s">
        <v>37</v>
      </c>
      <c r="D3" s="2" t="s">
        <v>44</v>
      </c>
    </row>
    <row r="4" spans="1:81" ht="14.4" x14ac:dyDescent="0.3">
      <c r="A4" s="4" t="s">
        <v>40</v>
      </c>
      <c r="D4" s="2" t="s">
        <v>45</v>
      </c>
    </row>
    <row r="5" spans="1:81" ht="12.6" x14ac:dyDescent="0.3">
      <c r="A5" s="4" t="s">
        <v>41</v>
      </c>
      <c r="D5" s="2" t="s">
        <v>46</v>
      </c>
    </row>
    <row r="6" spans="1:81" ht="14.4" x14ac:dyDescent="0.3">
      <c r="A6" s="4" t="s">
        <v>42</v>
      </c>
      <c r="D6" s="2" t="s">
        <v>47</v>
      </c>
    </row>
    <row r="7" spans="1:81" ht="12.6" x14ac:dyDescent="0.3">
      <c r="A7" s="4"/>
      <c r="D7" s="2" t="s">
        <v>48</v>
      </c>
    </row>
    <row r="8" spans="1:81" ht="14.4" x14ac:dyDescent="0.3">
      <c r="A8" s="14" t="s">
        <v>43</v>
      </c>
    </row>
    <row r="9" spans="1:81" ht="12.6" x14ac:dyDescent="0.3">
      <c r="A9" s="4" t="s">
        <v>25</v>
      </c>
      <c r="D9" s="4" t="s">
        <v>27</v>
      </c>
    </row>
    <row r="10" spans="1:81" x14ac:dyDescent="0.2">
      <c r="D10" s="17" t="s">
        <v>49</v>
      </c>
    </row>
    <row r="11" spans="1:81" ht="12.6" x14ac:dyDescent="0.3">
      <c r="A11" s="4"/>
    </row>
    <row r="12" spans="1:81" ht="26.4" customHeight="1" x14ac:dyDescent="0.3">
      <c r="A12" s="28" t="s">
        <v>0</v>
      </c>
      <c r="B12" s="28" t="s">
        <v>1</v>
      </c>
      <c r="C12" s="28" t="s">
        <v>20</v>
      </c>
      <c r="D12" s="28" t="s">
        <v>13</v>
      </c>
      <c r="E12" s="33" t="s">
        <v>2</v>
      </c>
      <c r="F12" s="28" t="s">
        <v>34</v>
      </c>
      <c r="G12" s="28"/>
      <c r="H12" s="28" t="s">
        <v>35</v>
      </c>
      <c r="I12" s="28"/>
      <c r="J12" s="28" t="s">
        <v>36</v>
      </c>
      <c r="K12" s="28"/>
      <c r="L12" s="28" t="s">
        <v>16</v>
      </c>
      <c r="M12" s="28" t="s">
        <v>14</v>
      </c>
      <c r="N12" s="28" t="s">
        <v>17</v>
      </c>
      <c r="O12" s="28" t="s">
        <v>31</v>
      </c>
      <c r="P12" s="28" t="s">
        <v>32</v>
      </c>
      <c r="Q12" s="28" t="s">
        <v>33</v>
      </c>
      <c r="R12" s="28" t="s">
        <v>3</v>
      </c>
      <c r="S12" s="28" t="s">
        <v>4</v>
      </c>
    </row>
    <row r="13" spans="1:81" ht="79.8" customHeight="1" x14ac:dyDescent="0.3">
      <c r="A13" s="32"/>
      <c r="B13" s="32"/>
      <c r="C13" s="32"/>
      <c r="D13" s="32"/>
      <c r="E13" s="34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81" ht="28.95" customHeight="1" x14ac:dyDescent="0.3">
      <c r="A14" s="29"/>
      <c r="B14" s="29"/>
      <c r="C14" s="29"/>
      <c r="D14" s="29"/>
      <c r="E14" s="35"/>
      <c r="F14" s="5" t="s">
        <v>28</v>
      </c>
      <c r="G14" s="20" t="s">
        <v>29</v>
      </c>
      <c r="H14" s="20" t="s">
        <v>28</v>
      </c>
      <c r="I14" s="20" t="s">
        <v>29</v>
      </c>
      <c r="J14" s="20" t="s">
        <v>28</v>
      </c>
      <c r="K14" s="20" t="s">
        <v>29</v>
      </c>
      <c r="L14" s="20" t="s">
        <v>30</v>
      </c>
      <c r="M14" s="20" t="s">
        <v>22</v>
      </c>
      <c r="N14" s="20" t="s">
        <v>22</v>
      </c>
      <c r="O14" s="20" t="s">
        <v>23</v>
      </c>
      <c r="P14" s="20" t="s">
        <v>24</v>
      </c>
      <c r="Q14" s="20" t="s">
        <v>24</v>
      </c>
      <c r="R14" s="20" t="s">
        <v>23</v>
      </c>
      <c r="S14" s="20"/>
    </row>
    <row r="15" spans="1:81" s="6" customFormat="1" ht="12.75" customHeight="1" x14ac:dyDescent="0.2">
      <c r="A15" s="7" t="s">
        <v>50</v>
      </c>
      <c r="B15" s="11" t="s">
        <v>76</v>
      </c>
      <c r="C15" s="11" t="s">
        <v>100</v>
      </c>
      <c r="D15" s="12">
        <v>7500000</v>
      </c>
      <c r="E15" s="12">
        <v>2000000</v>
      </c>
      <c r="F15" s="12" t="s">
        <v>126</v>
      </c>
      <c r="G15" s="10" t="s">
        <v>138</v>
      </c>
      <c r="H15" s="10" t="s">
        <v>129</v>
      </c>
      <c r="I15" s="10" t="s">
        <v>138</v>
      </c>
      <c r="J15" s="10" t="s">
        <v>142</v>
      </c>
      <c r="K15" s="10" t="s">
        <v>138</v>
      </c>
      <c r="L15" s="8">
        <v>37</v>
      </c>
      <c r="M15" s="8">
        <v>14</v>
      </c>
      <c r="N15" s="8">
        <v>14</v>
      </c>
      <c r="O15" s="8">
        <v>5</v>
      </c>
      <c r="P15" s="8">
        <v>7</v>
      </c>
      <c r="Q15" s="8">
        <v>8</v>
      </c>
      <c r="R15" s="8">
        <v>5</v>
      </c>
      <c r="S15" s="9">
        <f t="shared" ref="S15:S40" si="0">SUM(L15:R15)</f>
        <v>90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6" customFormat="1" ht="12.75" customHeight="1" x14ac:dyDescent="0.2">
      <c r="A16" s="7" t="s">
        <v>51</v>
      </c>
      <c r="B16" s="11" t="s">
        <v>77</v>
      </c>
      <c r="C16" s="11" t="s">
        <v>101</v>
      </c>
      <c r="D16" s="12">
        <v>6645618</v>
      </c>
      <c r="E16" s="12">
        <v>1200000</v>
      </c>
      <c r="F16" s="12" t="s">
        <v>127</v>
      </c>
      <c r="G16" s="10" t="s">
        <v>138</v>
      </c>
      <c r="H16" s="10" t="s">
        <v>128</v>
      </c>
      <c r="I16" s="10" t="s">
        <v>139</v>
      </c>
      <c r="J16" s="10" t="s">
        <v>143</v>
      </c>
      <c r="K16" s="10" t="s">
        <v>140</v>
      </c>
      <c r="L16" s="8">
        <v>26</v>
      </c>
      <c r="M16" s="8">
        <v>10</v>
      </c>
      <c r="N16" s="8">
        <v>8</v>
      </c>
      <c r="O16" s="8">
        <v>4</v>
      </c>
      <c r="P16" s="8">
        <v>6</v>
      </c>
      <c r="Q16" s="8">
        <v>4</v>
      </c>
      <c r="R16" s="8">
        <v>4</v>
      </c>
      <c r="S16" s="9">
        <f t="shared" si="0"/>
        <v>62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6" customFormat="1" ht="12.75" customHeight="1" x14ac:dyDescent="0.2">
      <c r="A17" s="7" t="s">
        <v>52</v>
      </c>
      <c r="B17" s="11" t="s">
        <v>77</v>
      </c>
      <c r="C17" s="11" t="s">
        <v>102</v>
      </c>
      <c r="D17" s="12">
        <v>1265565</v>
      </c>
      <c r="E17" s="12">
        <v>573265</v>
      </c>
      <c r="F17" s="12" t="s">
        <v>128</v>
      </c>
      <c r="G17" s="10" t="s">
        <v>139</v>
      </c>
      <c r="H17" s="10" t="s">
        <v>130</v>
      </c>
      <c r="I17" s="10" t="s">
        <v>138</v>
      </c>
      <c r="J17" s="10" t="s">
        <v>144</v>
      </c>
      <c r="K17" s="10" t="s">
        <v>138</v>
      </c>
      <c r="L17" s="8">
        <v>32</v>
      </c>
      <c r="M17" s="8">
        <v>11</v>
      </c>
      <c r="N17" s="8">
        <v>12</v>
      </c>
      <c r="O17" s="8">
        <v>5</v>
      </c>
      <c r="P17" s="8">
        <v>6</v>
      </c>
      <c r="Q17" s="8">
        <v>8</v>
      </c>
      <c r="R17" s="8">
        <v>4</v>
      </c>
      <c r="S17" s="9">
        <f t="shared" si="0"/>
        <v>78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ht="12.75" customHeight="1" x14ac:dyDescent="0.2">
      <c r="A18" s="7" t="s">
        <v>53</v>
      </c>
      <c r="B18" s="11" t="s">
        <v>78</v>
      </c>
      <c r="C18" s="11" t="s">
        <v>103</v>
      </c>
      <c r="D18" s="12">
        <v>2631500</v>
      </c>
      <c r="E18" s="12">
        <v>800000</v>
      </c>
      <c r="F18" s="12" t="s">
        <v>127</v>
      </c>
      <c r="G18" s="10" t="s">
        <v>140</v>
      </c>
      <c r="H18" s="10" t="s">
        <v>141</v>
      </c>
      <c r="I18" s="10" t="s">
        <v>140</v>
      </c>
      <c r="J18" s="10" t="s">
        <v>145</v>
      </c>
      <c r="K18" s="10" t="s">
        <v>138</v>
      </c>
      <c r="L18" s="8">
        <v>23</v>
      </c>
      <c r="M18" s="8">
        <v>7</v>
      </c>
      <c r="N18" s="8">
        <v>8</v>
      </c>
      <c r="O18" s="8">
        <v>5</v>
      </c>
      <c r="P18" s="8">
        <v>7</v>
      </c>
      <c r="Q18" s="8">
        <v>5</v>
      </c>
      <c r="R18" s="8">
        <v>2</v>
      </c>
      <c r="S18" s="9">
        <f t="shared" si="0"/>
        <v>57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ht="12.75" customHeight="1" x14ac:dyDescent="0.2">
      <c r="A19" s="7" t="s">
        <v>54</v>
      </c>
      <c r="B19" s="11" t="s">
        <v>79</v>
      </c>
      <c r="C19" s="11" t="s">
        <v>104</v>
      </c>
      <c r="D19" s="12">
        <v>3973885</v>
      </c>
      <c r="E19" s="12">
        <v>1400000</v>
      </c>
      <c r="F19" s="12" t="s">
        <v>129</v>
      </c>
      <c r="G19" s="10" t="s">
        <v>140</v>
      </c>
      <c r="H19" s="10" t="s">
        <v>126</v>
      </c>
      <c r="I19" s="10" t="s">
        <v>138</v>
      </c>
      <c r="J19" s="10" t="s">
        <v>146</v>
      </c>
      <c r="K19" s="10" t="s">
        <v>140</v>
      </c>
      <c r="L19" s="8">
        <v>15</v>
      </c>
      <c r="M19" s="8">
        <v>11</v>
      </c>
      <c r="N19" s="8">
        <v>7</v>
      </c>
      <c r="O19" s="8">
        <v>5</v>
      </c>
      <c r="P19" s="8">
        <v>7</v>
      </c>
      <c r="Q19" s="8">
        <v>5</v>
      </c>
      <c r="R19" s="8">
        <v>3</v>
      </c>
      <c r="S19" s="9">
        <f t="shared" si="0"/>
        <v>53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6" customFormat="1" ht="12.75" customHeight="1" x14ac:dyDescent="0.2">
      <c r="A20" s="7" t="s">
        <v>55</v>
      </c>
      <c r="B20" s="11" t="s">
        <v>80</v>
      </c>
      <c r="C20" s="11" t="s">
        <v>105</v>
      </c>
      <c r="D20" s="12">
        <v>3109830</v>
      </c>
      <c r="E20" s="12">
        <v>920000</v>
      </c>
      <c r="F20" s="12" t="s">
        <v>130</v>
      </c>
      <c r="G20" s="10" t="s">
        <v>140</v>
      </c>
      <c r="H20" s="10" t="s">
        <v>136</v>
      </c>
      <c r="I20" s="10" t="s">
        <v>140</v>
      </c>
      <c r="J20" s="10" t="s">
        <v>147</v>
      </c>
      <c r="K20" s="10" t="s">
        <v>140</v>
      </c>
      <c r="L20" s="8">
        <v>38</v>
      </c>
      <c r="M20" s="8">
        <v>12</v>
      </c>
      <c r="N20" s="8">
        <v>12</v>
      </c>
      <c r="O20" s="8">
        <v>5</v>
      </c>
      <c r="P20" s="8">
        <v>8</v>
      </c>
      <c r="Q20" s="8">
        <v>6</v>
      </c>
      <c r="R20" s="8">
        <v>3</v>
      </c>
      <c r="S20" s="9">
        <f t="shared" si="0"/>
        <v>84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6" customFormat="1" ht="12.75" customHeight="1" x14ac:dyDescent="0.2">
      <c r="A21" s="7" t="s">
        <v>56</v>
      </c>
      <c r="B21" s="11" t="s">
        <v>81</v>
      </c>
      <c r="C21" s="11" t="s">
        <v>106</v>
      </c>
      <c r="D21" s="12">
        <v>750000</v>
      </c>
      <c r="E21" s="12">
        <v>400000</v>
      </c>
      <c r="F21" s="12" t="s">
        <v>131</v>
      </c>
      <c r="G21" s="10" t="s">
        <v>139</v>
      </c>
      <c r="H21" s="10" t="s">
        <v>137</v>
      </c>
      <c r="I21" s="10" t="s">
        <v>138</v>
      </c>
      <c r="J21" s="10" t="s">
        <v>148</v>
      </c>
      <c r="K21" s="10" t="s">
        <v>138</v>
      </c>
      <c r="L21" s="8">
        <v>24</v>
      </c>
      <c r="M21" s="8">
        <v>13</v>
      </c>
      <c r="N21" s="8">
        <v>11</v>
      </c>
      <c r="O21" s="8">
        <v>5</v>
      </c>
      <c r="P21" s="8">
        <v>7</v>
      </c>
      <c r="Q21" s="8">
        <v>4</v>
      </c>
      <c r="R21" s="8">
        <v>4</v>
      </c>
      <c r="S21" s="9">
        <f t="shared" si="0"/>
        <v>68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2.75" customHeight="1" x14ac:dyDescent="0.2">
      <c r="A22" s="7" t="s">
        <v>57</v>
      </c>
      <c r="B22" s="11" t="s">
        <v>82</v>
      </c>
      <c r="C22" s="11" t="s">
        <v>107</v>
      </c>
      <c r="D22" s="12">
        <v>3691389</v>
      </c>
      <c r="E22" s="12">
        <v>1808781</v>
      </c>
      <c r="F22" s="12" t="s">
        <v>132</v>
      </c>
      <c r="G22" s="10" t="s">
        <v>138</v>
      </c>
      <c r="H22" s="10" t="s">
        <v>127</v>
      </c>
      <c r="I22" s="10" t="s">
        <v>138</v>
      </c>
      <c r="J22" s="10" t="s">
        <v>149</v>
      </c>
      <c r="K22" s="10" t="s">
        <v>140</v>
      </c>
      <c r="L22" s="8">
        <v>19</v>
      </c>
      <c r="M22" s="8">
        <v>9</v>
      </c>
      <c r="N22" s="8">
        <v>7</v>
      </c>
      <c r="O22" s="8">
        <v>5</v>
      </c>
      <c r="P22" s="8">
        <v>5</v>
      </c>
      <c r="Q22" s="8">
        <v>6</v>
      </c>
      <c r="R22" s="8">
        <v>3</v>
      </c>
      <c r="S22" s="9">
        <f t="shared" si="0"/>
        <v>54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2.75" customHeight="1" x14ac:dyDescent="0.2">
      <c r="A23" s="7" t="s">
        <v>58</v>
      </c>
      <c r="B23" s="11" t="s">
        <v>83</v>
      </c>
      <c r="C23" s="11" t="s">
        <v>108</v>
      </c>
      <c r="D23" s="12">
        <v>2147700</v>
      </c>
      <c r="E23" s="12">
        <v>800000</v>
      </c>
      <c r="F23" s="12" t="s">
        <v>133</v>
      </c>
      <c r="G23" s="10" t="s">
        <v>138</v>
      </c>
      <c r="H23" s="10" t="s">
        <v>132</v>
      </c>
      <c r="I23" s="10" t="s">
        <v>140</v>
      </c>
      <c r="J23" s="10" t="s">
        <v>150</v>
      </c>
      <c r="K23" s="10" t="s">
        <v>138</v>
      </c>
      <c r="L23" s="8">
        <v>32</v>
      </c>
      <c r="M23" s="8">
        <v>11</v>
      </c>
      <c r="N23" s="8">
        <v>12</v>
      </c>
      <c r="O23" s="8">
        <v>5</v>
      </c>
      <c r="P23" s="8">
        <v>8</v>
      </c>
      <c r="Q23" s="8">
        <v>8</v>
      </c>
      <c r="R23" s="8">
        <v>3</v>
      </c>
      <c r="S23" s="9">
        <f t="shared" si="0"/>
        <v>79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2.75" customHeight="1" x14ac:dyDescent="0.2">
      <c r="A24" s="7" t="s">
        <v>59</v>
      </c>
      <c r="B24" s="11" t="s">
        <v>84</v>
      </c>
      <c r="C24" s="11" t="s">
        <v>109</v>
      </c>
      <c r="D24" s="12">
        <v>3787604</v>
      </c>
      <c r="E24" s="12">
        <v>1450000</v>
      </c>
      <c r="F24" s="12" t="s">
        <v>134</v>
      </c>
      <c r="G24" s="10" t="s">
        <v>138</v>
      </c>
      <c r="H24" s="10" t="s">
        <v>139</v>
      </c>
      <c r="I24" s="10" t="s">
        <v>139</v>
      </c>
      <c r="J24" s="10" t="s">
        <v>151</v>
      </c>
      <c r="K24" s="10" t="s">
        <v>138</v>
      </c>
      <c r="L24" s="8">
        <v>32</v>
      </c>
      <c r="M24" s="8">
        <v>11</v>
      </c>
      <c r="N24" s="8">
        <v>12</v>
      </c>
      <c r="O24" s="8">
        <v>5</v>
      </c>
      <c r="P24" s="8">
        <v>7</v>
      </c>
      <c r="Q24" s="8">
        <v>8</v>
      </c>
      <c r="R24" s="8">
        <v>4</v>
      </c>
      <c r="S24" s="9">
        <f t="shared" si="0"/>
        <v>79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75" customHeight="1" x14ac:dyDescent="0.2">
      <c r="A25" s="7" t="s">
        <v>60</v>
      </c>
      <c r="B25" s="11" t="s">
        <v>85</v>
      </c>
      <c r="C25" s="11" t="s">
        <v>110</v>
      </c>
      <c r="D25" s="12">
        <v>5700000</v>
      </c>
      <c r="E25" s="12">
        <v>2700000</v>
      </c>
      <c r="F25" s="12" t="s">
        <v>126</v>
      </c>
      <c r="G25" s="10" t="s">
        <v>138</v>
      </c>
      <c r="H25" s="10" t="s">
        <v>135</v>
      </c>
      <c r="I25" s="10" t="s">
        <v>138</v>
      </c>
      <c r="J25" s="10" t="s">
        <v>152</v>
      </c>
      <c r="K25" s="10" t="s">
        <v>140</v>
      </c>
      <c r="L25" s="8">
        <v>21</v>
      </c>
      <c r="M25" s="8">
        <v>11</v>
      </c>
      <c r="N25" s="8">
        <v>11</v>
      </c>
      <c r="O25" s="8">
        <v>5</v>
      </c>
      <c r="P25" s="8">
        <v>7</v>
      </c>
      <c r="Q25" s="8">
        <v>6</v>
      </c>
      <c r="R25" s="8">
        <v>4</v>
      </c>
      <c r="S25" s="9">
        <f t="shared" si="0"/>
        <v>65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6" customFormat="1" ht="12.75" customHeight="1" x14ac:dyDescent="0.2">
      <c r="A26" s="7" t="s">
        <v>61</v>
      </c>
      <c r="B26" s="11" t="s">
        <v>86</v>
      </c>
      <c r="C26" s="11" t="s">
        <v>111</v>
      </c>
      <c r="D26" s="12">
        <v>5580650</v>
      </c>
      <c r="E26" s="12">
        <v>1300000</v>
      </c>
      <c r="F26" s="12" t="s">
        <v>139</v>
      </c>
      <c r="G26" s="10" t="s">
        <v>139</v>
      </c>
      <c r="H26" s="10" t="s">
        <v>130</v>
      </c>
      <c r="I26" s="10" t="s">
        <v>138</v>
      </c>
      <c r="J26" s="10" t="s">
        <v>153</v>
      </c>
      <c r="K26" s="10" t="s">
        <v>138</v>
      </c>
      <c r="L26" s="8">
        <v>34</v>
      </c>
      <c r="M26" s="8">
        <v>13</v>
      </c>
      <c r="N26" s="8">
        <v>14</v>
      </c>
      <c r="O26" s="8">
        <v>5</v>
      </c>
      <c r="P26" s="8">
        <v>9</v>
      </c>
      <c r="Q26" s="8">
        <v>9</v>
      </c>
      <c r="R26" s="8">
        <v>2</v>
      </c>
      <c r="S26" s="9">
        <f t="shared" si="0"/>
        <v>86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6" customFormat="1" ht="12.75" customHeight="1" x14ac:dyDescent="0.2">
      <c r="A27" s="7" t="s">
        <v>62</v>
      </c>
      <c r="B27" s="11" t="s">
        <v>87</v>
      </c>
      <c r="C27" s="11" t="s">
        <v>112</v>
      </c>
      <c r="D27" s="12">
        <v>1906000</v>
      </c>
      <c r="E27" s="12">
        <v>700000</v>
      </c>
      <c r="F27" s="12" t="s">
        <v>128</v>
      </c>
      <c r="G27" s="10" t="s">
        <v>139</v>
      </c>
      <c r="H27" s="10" t="s">
        <v>134</v>
      </c>
      <c r="I27" s="10" t="s">
        <v>138</v>
      </c>
      <c r="J27" s="10" t="s">
        <v>148</v>
      </c>
      <c r="K27" s="10" t="s">
        <v>140</v>
      </c>
      <c r="L27" s="8">
        <v>32</v>
      </c>
      <c r="M27" s="8">
        <v>12</v>
      </c>
      <c r="N27" s="8">
        <v>14</v>
      </c>
      <c r="O27" s="8">
        <v>5</v>
      </c>
      <c r="P27" s="8">
        <v>8</v>
      </c>
      <c r="Q27" s="8">
        <v>8</v>
      </c>
      <c r="R27" s="8">
        <v>4</v>
      </c>
      <c r="S27" s="9">
        <f t="shared" si="0"/>
        <v>83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6" customFormat="1" ht="12.75" customHeight="1" x14ac:dyDescent="0.2">
      <c r="A28" s="7" t="s">
        <v>63</v>
      </c>
      <c r="B28" s="11" t="s">
        <v>88</v>
      </c>
      <c r="C28" s="11" t="s">
        <v>113</v>
      </c>
      <c r="D28" s="12">
        <v>4297380</v>
      </c>
      <c r="E28" s="12">
        <v>1800000</v>
      </c>
      <c r="F28" s="12" t="s">
        <v>130</v>
      </c>
      <c r="G28" s="10" t="s">
        <v>140</v>
      </c>
      <c r="H28" s="10" t="s">
        <v>129</v>
      </c>
      <c r="I28" s="10" t="s">
        <v>138</v>
      </c>
      <c r="J28" s="10" t="s">
        <v>154</v>
      </c>
      <c r="K28" s="10" t="s">
        <v>138</v>
      </c>
      <c r="L28" s="8">
        <v>21</v>
      </c>
      <c r="M28" s="8">
        <v>8</v>
      </c>
      <c r="N28" s="8">
        <v>8</v>
      </c>
      <c r="O28" s="8">
        <v>5</v>
      </c>
      <c r="P28" s="8">
        <v>7</v>
      </c>
      <c r="Q28" s="8">
        <v>7</v>
      </c>
      <c r="R28" s="8">
        <v>2</v>
      </c>
      <c r="S28" s="9">
        <f t="shared" si="0"/>
        <v>58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6" customFormat="1" ht="12.75" customHeight="1" x14ac:dyDescent="0.2">
      <c r="A29" s="7" t="s">
        <v>64</v>
      </c>
      <c r="B29" s="11" t="s">
        <v>87</v>
      </c>
      <c r="C29" s="11" t="s">
        <v>114</v>
      </c>
      <c r="D29" s="12">
        <v>638500</v>
      </c>
      <c r="E29" s="12">
        <v>278500</v>
      </c>
      <c r="F29" s="12" t="s">
        <v>131</v>
      </c>
      <c r="G29" s="10" t="s">
        <v>139</v>
      </c>
      <c r="H29" s="10" t="s">
        <v>128</v>
      </c>
      <c r="I29" s="10" t="s">
        <v>139</v>
      </c>
      <c r="J29" s="10" t="s">
        <v>142</v>
      </c>
      <c r="K29" s="10" t="s">
        <v>140</v>
      </c>
      <c r="L29" s="8">
        <v>22</v>
      </c>
      <c r="M29" s="8">
        <v>13</v>
      </c>
      <c r="N29" s="8">
        <v>8</v>
      </c>
      <c r="O29" s="8">
        <v>5</v>
      </c>
      <c r="P29" s="8">
        <v>8</v>
      </c>
      <c r="Q29" s="8">
        <v>4</v>
      </c>
      <c r="R29" s="8">
        <v>4</v>
      </c>
      <c r="S29" s="9">
        <f t="shared" si="0"/>
        <v>64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6" customFormat="1" ht="12.75" customHeight="1" x14ac:dyDescent="0.2">
      <c r="A30" s="7" t="s">
        <v>65</v>
      </c>
      <c r="B30" s="11" t="s">
        <v>89</v>
      </c>
      <c r="C30" s="11" t="s">
        <v>115</v>
      </c>
      <c r="D30" s="12">
        <v>2730000</v>
      </c>
      <c r="E30" s="12">
        <v>350000</v>
      </c>
      <c r="F30" s="12" t="s">
        <v>135</v>
      </c>
      <c r="G30" s="10" t="s">
        <v>138</v>
      </c>
      <c r="H30" s="10" t="s">
        <v>128</v>
      </c>
      <c r="I30" s="10" t="s">
        <v>139</v>
      </c>
      <c r="J30" s="10" t="s">
        <v>143</v>
      </c>
      <c r="K30" s="10" t="s">
        <v>138</v>
      </c>
      <c r="L30" s="8">
        <v>32</v>
      </c>
      <c r="M30" s="8">
        <v>11</v>
      </c>
      <c r="N30" s="8">
        <v>13</v>
      </c>
      <c r="O30" s="8">
        <v>5</v>
      </c>
      <c r="P30" s="8">
        <v>8</v>
      </c>
      <c r="Q30" s="8">
        <v>8</v>
      </c>
      <c r="R30" s="8">
        <v>3</v>
      </c>
      <c r="S30" s="9">
        <f t="shared" si="0"/>
        <v>80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6" customFormat="1" ht="12.75" customHeight="1" x14ac:dyDescent="0.2">
      <c r="A31" s="7" t="s">
        <v>66</v>
      </c>
      <c r="B31" s="11" t="s">
        <v>90</v>
      </c>
      <c r="C31" s="11" t="s">
        <v>116</v>
      </c>
      <c r="D31" s="12">
        <v>3746604</v>
      </c>
      <c r="E31" s="12">
        <v>518875</v>
      </c>
      <c r="F31" s="12" t="s">
        <v>132</v>
      </c>
      <c r="G31" s="10" t="s">
        <v>140</v>
      </c>
      <c r="H31" s="10" t="s">
        <v>126</v>
      </c>
      <c r="I31" s="10" t="s">
        <v>140</v>
      </c>
      <c r="J31" s="10" t="s">
        <v>144</v>
      </c>
      <c r="K31" s="10" t="s">
        <v>140</v>
      </c>
      <c r="L31" s="8">
        <v>25</v>
      </c>
      <c r="M31" s="8">
        <v>10</v>
      </c>
      <c r="N31" s="8">
        <v>9</v>
      </c>
      <c r="O31" s="8">
        <v>5</v>
      </c>
      <c r="P31" s="8">
        <v>7</v>
      </c>
      <c r="Q31" s="8">
        <v>7</v>
      </c>
      <c r="R31" s="8">
        <v>3</v>
      </c>
      <c r="S31" s="9">
        <f t="shared" si="0"/>
        <v>66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s="6" customFormat="1" ht="12.75" customHeight="1" x14ac:dyDescent="0.2">
      <c r="A32" s="7" t="s">
        <v>67</v>
      </c>
      <c r="B32" s="11" t="s">
        <v>91</v>
      </c>
      <c r="C32" s="11" t="s">
        <v>117</v>
      </c>
      <c r="D32" s="12">
        <v>5273100</v>
      </c>
      <c r="E32" s="12">
        <v>1500000</v>
      </c>
      <c r="F32" s="12" t="s">
        <v>127</v>
      </c>
      <c r="G32" s="10" t="s">
        <v>138</v>
      </c>
      <c r="H32" s="10" t="s">
        <v>139</v>
      </c>
      <c r="I32" s="10" t="s">
        <v>139</v>
      </c>
      <c r="J32" s="10" t="s">
        <v>145</v>
      </c>
      <c r="K32" s="10" t="s">
        <v>138</v>
      </c>
      <c r="L32" s="8">
        <v>27</v>
      </c>
      <c r="M32" s="8">
        <v>13</v>
      </c>
      <c r="N32" s="8">
        <v>8</v>
      </c>
      <c r="O32" s="8">
        <v>5</v>
      </c>
      <c r="P32" s="8">
        <v>7</v>
      </c>
      <c r="Q32" s="8">
        <v>6</v>
      </c>
      <c r="R32" s="8">
        <v>3</v>
      </c>
      <c r="S32" s="9">
        <f t="shared" si="0"/>
        <v>69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</row>
    <row r="33" spans="1:81" s="6" customFormat="1" ht="12.75" customHeight="1" x14ac:dyDescent="0.2">
      <c r="A33" s="7" t="s">
        <v>68</v>
      </c>
      <c r="B33" s="11" t="s">
        <v>92</v>
      </c>
      <c r="C33" s="11" t="s">
        <v>118</v>
      </c>
      <c r="D33" s="12">
        <v>3820000</v>
      </c>
      <c r="E33" s="12">
        <v>2700000</v>
      </c>
      <c r="F33" s="12" t="s">
        <v>126</v>
      </c>
      <c r="G33" s="10" t="s">
        <v>138</v>
      </c>
      <c r="H33" s="10" t="s">
        <v>141</v>
      </c>
      <c r="I33" s="10" t="s">
        <v>138</v>
      </c>
      <c r="J33" s="10" t="s">
        <v>146</v>
      </c>
      <c r="K33" s="10" t="s">
        <v>138</v>
      </c>
      <c r="L33" s="8">
        <v>32</v>
      </c>
      <c r="M33" s="8">
        <v>13</v>
      </c>
      <c r="N33" s="8">
        <v>13</v>
      </c>
      <c r="O33" s="8">
        <v>5</v>
      </c>
      <c r="P33" s="8">
        <v>9</v>
      </c>
      <c r="Q33" s="8">
        <v>9</v>
      </c>
      <c r="R33" s="8">
        <v>3</v>
      </c>
      <c r="S33" s="9">
        <f t="shared" si="0"/>
        <v>84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</row>
    <row r="34" spans="1:81" s="6" customFormat="1" ht="12.75" customHeight="1" x14ac:dyDescent="0.2">
      <c r="A34" s="7" t="s">
        <v>69</v>
      </c>
      <c r="B34" s="11" t="s">
        <v>93</v>
      </c>
      <c r="C34" s="11" t="s">
        <v>119</v>
      </c>
      <c r="D34" s="12">
        <v>5671302</v>
      </c>
      <c r="E34" s="12">
        <v>1400000</v>
      </c>
      <c r="F34" s="12" t="s">
        <v>139</v>
      </c>
      <c r="G34" s="10" t="s">
        <v>139</v>
      </c>
      <c r="H34" s="10" t="s">
        <v>126</v>
      </c>
      <c r="I34" s="10" t="s">
        <v>138</v>
      </c>
      <c r="J34" s="10" t="s">
        <v>147</v>
      </c>
      <c r="K34" s="10" t="s">
        <v>138</v>
      </c>
      <c r="L34" s="8">
        <v>32</v>
      </c>
      <c r="M34" s="8">
        <v>11</v>
      </c>
      <c r="N34" s="8">
        <v>13</v>
      </c>
      <c r="O34" s="8">
        <v>5</v>
      </c>
      <c r="P34" s="8">
        <v>9</v>
      </c>
      <c r="Q34" s="8">
        <v>8</v>
      </c>
      <c r="R34" s="8">
        <v>3</v>
      </c>
      <c r="S34" s="9">
        <f t="shared" si="0"/>
        <v>81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</row>
    <row r="35" spans="1:81" s="6" customFormat="1" ht="12.75" customHeight="1" x14ac:dyDescent="0.2">
      <c r="A35" s="7" t="s">
        <v>70</v>
      </c>
      <c r="B35" s="11" t="s">
        <v>94</v>
      </c>
      <c r="C35" s="11" t="s">
        <v>120</v>
      </c>
      <c r="D35" s="12">
        <v>1688970</v>
      </c>
      <c r="E35" s="12">
        <v>523000</v>
      </c>
      <c r="F35" s="12" t="s">
        <v>129</v>
      </c>
      <c r="G35" s="10" t="s">
        <v>138</v>
      </c>
      <c r="H35" s="10" t="s">
        <v>133</v>
      </c>
      <c r="I35" s="10" t="s">
        <v>138</v>
      </c>
      <c r="J35" s="10" t="s">
        <v>155</v>
      </c>
      <c r="K35" s="10" t="s">
        <v>140</v>
      </c>
      <c r="L35" s="8">
        <v>24</v>
      </c>
      <c r="M35" s="8">
        <v>12</v>
      </c>
      <c r="N35" s="8">
        <v>11</v>
      </c>
      <c r="O35" s="8">
        <v>5</v>
      </c>
      <c r="P35" s="8">
        <v>8</v>
      </c>
      <c r="Q35" s="8">
        <v>6</v>
      </c>
      <c r="R35" s="8">
        <v>3</v>
      </c>
      <c r="S35" s="9">
        <f t="shared" si="0"/>
        <v>69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</row>
    <row r="36" spans="1:81" s="6" customFormat="1" ht="12.75" customHeight="1" x14ac:dyDescent="0.2">
      <c r="A36" s="7" t="s">
        <v>71</v>
      </c>
      <c r="B36" s="11" t="s">
        <v>95</v>
      </c>
      <c r="C36" s="11" t="s">
        <v>121</v>
      </c>
      <c r="D36" s="12">
        <v>3253000</v>
      </c>
      <c r="E36" s="12">
        <v>1200000</v>
      </c>
      <c r="F36" s="12" t="s">
        <v>130</v>
      </c>
      <c r="G36" s="10" t="s">
        <v>138</v>
      </c>
      <c r="H36" s="10" t="s">
        <v>135</v>
      </c>
      <c r="I36" s="10" t="s">
        <v>138</v>
      </c>
      <c r="J36" s="10" t="s">
        <v>149</v>
      </c>
      <c r="K36" s="10" t="s">
        <v>138</v>
      </c>
      <c r="L36" s="8">
        <v>34</v>
      </c>
      <c r="M36" s="8">
        <v>12</v>
      </c>
      <c r="N36" s="8">
        <v>12</v>
      </c>
      <c r="O36" s="8">
        <v>5</v>
      </c>
      <c r="P36" s="8">
        <v>9</v>
      </c>
      <c r="Q36" s="8">
        <v>8</v>
      </c>
      <c r="R36" s="8">
        <v>4</v>
      </c>
      <c r="S36" s="9">
        <f t="shared" si="0"/>
        <v>84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</row>
    <row r="37" spans="1:81" s="6" customFormat="1" ht="12.75" customHeight="1" x14ac:dyDescent="0.2">
      <c r="A37" s="7" t="s">
        <v>72</v>
      </c>
      <c r="B37" s="11" t="s">
        <v>96</v>
      </c>
      <c r="C37" s="11" t="s">
        <v>122</v>
      </c>
      <c r="D37" s="12">
        <v>9732632</v>
      </c>
      <c r="E37" s="12">
        <v>850000</v>
      </c>
      <c r="F37" s="12" t="s">
        <v>131</v>
      </c>
      <c r="G37" s="10" t="s">
        <v>139</v>
      </c>
      <c r="H37" s="10" t="s">
        <v>137</v>
      </c>
      <c r="I37" s="10" t="s">
        <v>138</v>
      </c>
      <c r="J37" s="10" t="s">
        <v>156</v>
      </c>
      <c r="K37" s="10" t="s">
        <v>138</v>
      </c>
      <c r="L37" s="8">
        <v>27</v>
      </c>
      <c r="M37" s="8">
        <v>13</v>
      </c>
      <c r="N37" s="8">
        <v>13</v>
      </c>
      <c r="O37" s="8">
        <v>5</v>
      </c>
      <c r="P37" s="8">
        <v>9</v>
      </c>
      <c r="Q37" s="8">
        <v>9</v>
      </c>
      <c r="R37" s="8">
        <v>5</v>
      </c>
      <c r="S37" s="9">
        <f t="shared" si="0"/>
        <v>81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</row>
    <row r="38" spans="1:81" s="6" customFormat="1" ht="12.75" customHeight="1" x14ac:dyDescent="0.2">
      <c r="A38" s="7" t="s">
        <v>73</v>
      </c>
      <c r="B38" s="11" t="s">
        <v>97</v>
      </c>
      <c r="C38" s="11" t="s">
        <v>123</v>
      </c>
      <c r="D38" s="12">
        <v>1844273</v>
      </c>
      <c r="E38" s="12">
        <v>970273</v>
      </c>
      <c r="F38" s="12" t="s">
        <v>132</v>
      </c>
      <c r="G38" s="10" t="s">
        <v>138</v>
      </c>
      <c r="H38" s="10" t="s">
        <v>127</v>
      </c>
      <c r="I38" s="10" t="s">
        <v>138</v>
      </c>
      <c r="J38" s="10" t="s">
        <v>151</v>
      </c>
      <c r="K38" s="10" t="s">
        <v>138</v>
      </c>
      <c r="L38" s="8">
        <v>26</v>
      </c>
      <c r="M38" s="8">
        <v>10</v>
      </c>
      <c r="N38" s="8">
        <v>13</v>
      </c>
      <c r="O38" s="8">
        <v>5</v>
      </c>
      <c r="P38" s="8">
        <v>8</v>
      </c>
      <c r="Q38" s="8">
        <v>6</v>
      </c>
      <c r="R38" s="8">
        <v>3</v>
      </c>
      <c r="S38" s="9">
        <f t="shared" si="0"/>
        <v>71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</row>
    <row r="39" spans="1:81" s="6" customFormat="1" ht="12.75" customHeight="1" x14ac:dyDescent="0.2">
      <c r="A39" s="7" t="s">
        <v>74</v>
      </c>
      <c r="B39" s="11" t="s">
        <v>98</v>
      </c>
      <c r="C39" s="11" t="s">
        <v>124</v>
      </c>
      <c r="D39" s="12">
        <v>3586934</v>
      </c>
      <c r="E39" s="12">
        <v>1200000</v>
      </c>
      <c r="F39" s="12" t="s">
        <v>136</v>
      </c>
      <c r="G39" s="10" t="s">
        <v>138</v>
      </c>
      <c r="H39" s="10" t="s">
        <v>132</v>
      </c>
      <c r="I39" s="10" t="s">
        <v>138</v>
      </c>
      <c r="J39" s="10" t="s">
        <v>152</v>
      </c>
      <c r="K39" s="10" t="s">
        <v>138</v>
      </c>
      <c r="L39" s="8">
        <v>26</v>
      </c>
      <c r="M39" s="8">
        <v>10</v>
      </c>
      <c r="N39" s="8">
        <v>13</v>
      </c>
      <c r="O39" s="8">
        <v>5</v>
      </c>
      <c r="P39" s="8">
        <v>8</v>
      </c>
      <c r="Q39" s="8">
        <v>8</v>
      </c>
      <c r="R39" s="8">
        <v>3</v>
      </c>
      <c r="S39" s="9">
        <f t="shared" si="0"/>
        <v>73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</row>
    <row r="40" spans="1:81" s="6" customFormat="1" ht="12.75" customHeight="1" x14ac:dyDescent="0.2">
      <c r="A40" s="7" t="s">
        <v>75</v>
      </c>
      <c r="B40" s="11" t="s">
        <v>99</v>
      </c>
      <c r="C40" s="11" t="s">
        <v>125</v>
      </c>
      <c r="D40" s="12">
        <v>6999000</v>
      </c>
      <c r="E40" s="12">
        <v>2500000</v>
      </c>
      <c r="F40" s="12" t="s">
        <v>137</v>
      </c>
      <c r="G40" s="10" t="s">
        <v>140</v>
      </c>
      <c r="H40" s="10" t="s">
        <v>136</v>
      </c>
      <c r="I40" s="10" t="s">
        <v>140</v>
      </c>
      <c r="J40" s="10" t="s">
        <v>153</v>
      </c>
      <c r="K40" s="10" t="s">
        <v>140</v>
      </c>
      <c r="L40" s="8">
        <v>8</v>
      </c>
      <c r="M40" s="8">
        <v>6</v>
      </c>
      <c r="N40" s="8">
        <v>9</v>
      </c>
      <c r="O40" s="8">
        <v>4</v>
      </c>
      <c r="P40" s="8">
        <v>5</v>
      </c>
      <c r="Q40" s="8">
        <v>4</v>
      </c>
      <c r="R40" s="8">
        <v>2</v>
      </c>
      <c r="S40" s="9">
        <f t="shared" si="0"/>
        <v>38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x14ac:dyDescent="0.3">
      <c r="D41" s="13">
        <f>SUM(D15:D40)</f>
        <v>101971436</v>
      </c>
      <c r="E41" s="13">
        <f>SUM(E15:E40)</f>
        <v>31842694</v>
      </c>
      <c r="F41" s="13"/>
    </row>
    <row r="42" spans="1:81" x14ac:dyDescent="0.3">
      <c r="E42" s="13"/>
      <c r="F42" s="13"/>
      <c r="G42" s="13"/>
      <c r="H42" s="13"/>
    </row>
  </sheetData>
  <mergeCells count="16">
    <mergeCell ref="F12:G13"/>
    <mergeCell ref="A12:A14"/>
    <mergeCell ref="B12:B14"/>
    <mergeCell ref="C12:C14"/>
    <mergeCell ref="D12:D14"/>
    <mergeCell ref="E12:E14"/>
    <mergeCell ref="P12:P13"/>
    <mergeCell ref="Q12:Q13"/>
    <mergeCell ref="R12:R13"/>
    <mergeCell ref="S12:S13"/>
    <mergeCell ref="H12:I13"/>
    <mergeCell ref="J12:K13"/>
    <mergeCell ref="L12:L13"/>
    <mergeCell ref="M12:M13"/>
    <mergeCell ref="N12:N13"/>
    <mergeCell ref="O12:O13"/>
  </mergeCells>
  <dataValidations count="4">
    <dataValidation type="whole" operator="lessThanOrEqual" allowBlank="1" showInputMessage="1" showErrorMessage="1" error="max. 40" sqref="L15:L40">
      <formula1>40</formula1>
    </dataValidation>
    <dataValidation type="whole" operator="lessThanOrEqual" allowBlank="1" showInputMessage="1" showErrorMessage="1" sqref="M15:N40">
      <formula1>15</formula1>
    </dataValidation>
    <dataValidation type="whole" operator="lessThanOrEqual" allowBlank="1" showInputMessage="1" showErrorMessage="1" error="max. 5" sqref="O15:O40 R15:R40">
      <formula1>5</formula1>
    </dataValidation>
    <dataValidation type="whole" operator="lessThanOrEqual" allowBlank="1" showInputMessage="1" showErrorMessage="1" error="max. 10" sqref="P15:Q40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42"/>
  <sheetViews>
    <sheetView zoomScale="60" zoomScaleNormal="60" workbookViewId="0"/>
  </sheetViews>
  <sheetFormatPr defaultColWidth="9.109375" defaultRowHeight="12" x14ac:dyDescent="0.3"/>
  <cols>
    <col min="1" max="1" width="12.44140625" style="2" customWidth="1"/>
    <col min="2" max="2" width="41.44140625" style="2" customWidth="1"/>
    <col min="3" max="3" width="37.44140625" style="2" customWidth="1"/>
    <col min="4" max="4" width="15.5546875" style="2" customWidth="1"/>
    <col min="5" max="5" width="15" style="2" customWidth="1"/>
    <col min="6" max="6" width="29" style="2" customWidth="1"/>
    <col min="7" max="7" width="5.6640625" style="3" customWidth="1"/>
    <col min="8" max="8" width="19.88671875" style="3" customWidth="1"/>
    <col min="9" max="9" width="5.6640625" style="2" customWidth="1"/>
    <col min="10" max="10" width="19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1" ht="38.25" customHeight="1" x14ac:dyDescent="0.3">
      <c r="A1" s="1" t="s">
        <v>38</v>
      </c>
    </row>
    <row r="2" spans="1:81" ht="14.4" x14ac:dyDescent="0.3">
      <c r="A2" s="4" t="s">
        <v>39</v>
      </c>
      <c r="D2" s="4" t="s">
        <v>26</v>
      </c>
    </row>
    <row r="3" spans="1:81" ht="14.4" x14ac:dyDescent="0.3">
      <c r="A3" s="4" t="s">
        <v>37</v>
      </c>
      <c r="D3" s="2" t="s">
        <v>44</v>
      </c>
    </row>
    <row r="4" spans="1:81" ht="14.4" x14ac:dyDescent="0.3">
      <c r="A4" s="4" t="s">
        <v>40</v>
      </c>
      <c r="D4" s="2" t="s">
        <v>45</v>
      </c>
    </row>
    <row r="5" spans="1:81" ht="12.6" x14ac:dyDescent="0.3">
      <c r="A5" s="4" t="s">
        <v>41</v>
      </c>
      <c r="D5" s="2" t="s">
        <v>46</v>
      </c>
    </row>
    <row r="6" spans="1:81" ht="14.4" x14ac:dyDescent="0.3">
      <c r="A6" s="4" t="s">
        <v>42</v>
      </c>
      <c r="D6" s="2" t="s">
        <v>47</v>
      </c>
    </row>
    <row r="7" spans="1:81" ht="12.6" x14ac:dyDescent="0.3">
      <c r="A7" s="4"/>
      <c r="D7" s="2" t="s">
        <v>48</v>
      </c>
    </row>
    <row r="8" spans="1:81" ht="14.4" x14ac:dyDescent="0.3">
      <c r="A8" s="14" t="s">
        <v>43</v>
      </c>
    </row>
    <row r="9" spans="1:81" ht="12.6" x14ac:dyDescent="0.3">
      <c r="A9" s="4" t="s">
        <v>25</v>
      </c>
      <c r="D9" s="4" t="s">
        <v>27</v>
      </c>
    </row>
    <row r="10" spans="1:81" x14ac:dyDescent="0.2">
      <c r="D10" s="17" t="s">
        <v>49</v>
      </c>
    </row>
    <row r="11" spans="1:81" ht="12.6" x14ac:dyDescent="0.3">
      <c r="A11" s="4"/>
    </row>
    <row r="12" spans="1:81" ht="26.4" customHeight="1" x14ac:dyDescent="0.3">
      <c r="A12" s="28" t="s">
        <v>0</v>
      </c>
      <c r="B12" s="28" t="s">
        <v>1</v>
      </c>
      <c r="C12" s="28" t="s">
        <v>20</v>
      </c>
      <c r="D12" s="28" t="s">
        <v>13</v>
      </c>
      <c r="E12" s="33" t="s">
        <v>2</v>
      </c>
      <c r="F12" s="28" t="s">
        <v>34</v>
      </c>
      <c r="G12" s="28"/>
      <c r="H12" s="28" t="s">
        <v>35</v>
      </c>
      <c r="I12" s="28"/>
      <c r="J12" s="28" t="s">
        <v>36</v>
      </c>
      <c r="K12" s="28"/>
      <c r="L12" s="28" t="s">
        <v>16</v>
      </c>
      <c r="M12" s="28" t="s">
        <v>14</v>
      </c>
      <c r="N12" s="28" t="s">
        <v>17</v>
      </c>
      <c r="O12" s="28" t="s">
        <v>31</v>
      </c>
      <c r="P12" s="28" t="s">
        <v>32</v>
      </c>
      <c r="Q12" s="28" t="s">
        <v>33</v>
      </c>
      <c r="R12" s="28" t="s">
        <v>3</v>
      </c>
      <c r="S12" s="28" t="s">
        <v>4</v>
      </c>
    </row>
    <row r="13" spans="1:81" ht="79.8" customHeight="1" x14ac:dyDescent="0.3">
      <c r="A13" s="32"/>
      <c r="B13" s="32"/>
      <c r="C13" s="32"/>
      <c r="D13" s="32"/>
      <c r="E13" s="34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81" ht="28.95" customHeight="1" x14ac:dyDescent="0.3">
      <c r="A14" s="29"/>
      <c r="B14" s="29"/>
      <c r="C14" s="29"/>
      <c r="D14" s="29"/>
      <c r="E14" s="35"/>
      <c r="F14" s="5" t="s">
        <v>28</v>
      </c>
      <c r="G14" s="20" t="s">
        <v>29</v>
      </c>
      <c r="H14" s="20" t="s">
        <v>28</v>
      </c>
      <c r="I14" s="20" t="s">
        <v>29</v>
      </c>
      <c r="J14" s="20" t="s">
        <v>28</v>
      </c>
      <c r="K14" s="20" t="s">
        <v>29</v>
      </c>
      <c r="L14" s="20" t="s">
        <v>30</v>
      </c>
      <c r="M14" s="20" t="s">
        <v>22</v>
      </c>
      <c r="N14" s="20" t="s">
        <v>22</v>
      </c>
      <c r="O14" s="20" t="s">
        <v>23</v>
      </c>
      <c r="P14" s="20" t="s">
        <v>24</v>
      </c>
      <c r="Q14" s="20" t="s">
        <v>24</v>
      </c>
      <c r="R14" s="20" t="s">
        <v>23</v>
      </c>
      <c r="S14" s="20"/>
    </row>
    <row r="15" spans="1:81" s="6" customFormat="1" ht="12.75" customHeight="1" x14ac:dyDescent="0.2">
      <c r="A15" s="7" t="s">
        <v>50</v>
      </c>
      <c r="B15" s="11" t="s">
        <v>76</v>
      </c>
      <c r="C15" s="11" t="s">
        <v>100</v>
      </c>
      <c r="D15" s="12">
        <v>7500000</v>
      </c>
      <c r="E15" s="12">
        <v>2000000</v>
      </c>
      <c r="F15" s="12" t="s">
        <v>126</v>
      </c>
      <c r="G15" s="10" t="s">
        <v>138</v>
      </c>
      <c r="H15" s="10" t="s">
        <v>129</v>
      </c>
      <c r="I15" s="10" t="s">
        <v>138</v>
      </c>
      <c r="J15" s="10" t="s">
        <v>142</v>
      </c>
      <c r="K15" s="10" t="s">
        <v>138</v>
      </c>
      <c r="L15" s="8">
        <v>38</v>
      </c>
      <c r="M15" s="8">
        <v>14</v>
      </c>
      <c r="N15" s="8">
        <v>14</v>
      </c>
      <c r="O15" s="8">
        <v>5</v>
      </c>
      <c r="P15" s="8">
        <v>7</v>
      </c>
      <c r="Q15" s="8">
        <v>7</v>
      </c>
      <c r="R15" s="8">
        <v>5</v>
      </c>
      <c r="S15" s="9">
        <f t="shared" ref="S15:S40" si="0">SUM(L15:R15)</f>
        <v>90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6" customFormat="1" ht="12.75" customHeight="1" x14ac:dyDescent="0.2">
      <c r="A16" s="7" t="s">
        <v>51</v>
      </c>
      <c r="B16" s="11" t="s">
        <v>77</v>
      </c>
      <c r="C16" s="11" t="s">
        <v>101</v>
      </c>
      <c r="D16" s="12">
        <v>6645618</v>
      </c>
      <c r="E16" s="12">
        <v>1200000</v>
      </c>
      <c r="F16" s="12" t="s">
        <v>127</v>
      </c>
      <c r="G16" s="10" t="s">
        <v>138</v>
      </c>
      <c r="H16" s="10" t="s">
        <v>128</v>
      </c>
      <c r="I16" s="10" t="s">
        <v>139</v>
      </c>
      <c r="J16" s="10" t="s">
        <v>143</v>
      </c>
      <c r="K16" s="10" t="s">
        <v>140</v>
      </c>
      <c r="L16" s="8">
        <v>21</v>
      </c>
      <c r="M16" s="8">
        <v>12</v>
      </c>
      <c r="N16" s="8">
        <v>9</v>
      </c>
      <c r="O16" s="8">
        <v>4</v>
      </c>
      <c r="P16" s="8">
        <v>6</v>
      </c>
      <c r="Q16" s="8">
        <v>3</v>
      </c>
      <c r="R16" s="8">
        <v>3</v>
      </c>
      <c r="S16" s="9">
        <f t="shared" si="0"/>
        <v>58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6" customFormat="1" ht="12.75" customHeight="1" x14ac:dyDescent="0.2">
      <c r="A17" s="7" t="s">
        <v>52</v>
      </c>
      <c r="B17" s="11" t="s">
        <v>77</v>
      </c>
      <c r="C17" s="11" t="s">
        <v>102</v>
      </c>
      <c r="D17" s="12">
        <v>1265565</v>
      </c>
      <c r="E17" s="12">
        <v>573265</v>
      </c>
      <c r="F17" s="12" t="s">
        <v>128</v>
      </c>
      <c r="G17" s="10" t="s">
        <v>139</v>
      </c>
      <c r="H17" s="10" t="s">
        <v>130</v>
      </c>
      <c r="I17" s="10" t="s">
        <v>138</v>
      </c>
      <c r="J17" s="10" t="s">
        <v>144</v>
      </c>
      <c r="K17" s="10" t="s">
        <v>138</v>
      </c>
      <c r="L17" s="8">
        <v>32</v>
      </c>
      <c r="M17" s="8">
        <v>11</v>
      </c>
      <c r="N17" s="8">
        <v>12</v>
      </c>
      <c r="O17" s="8">
        <v>5</v>
      </c>
      <c r="P17" s="8">
        <v>8</v>
      </c>
      <c r="Q17" s="8">
        <v>8</v>
      </c>
      <c r="R17" s="8">
        <v>3</v>
      </c>
      <c r="S17" s="9">
        <f t="shared" si="0"/>
        <v>79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ht="12.75" customHeight="1" x14ac:dyDescent="0.2">
      <c r="A18" s="7" t="s">
        <v>53</v>
      </c>
      <c r="B18" s="11" t="s">
        <v>78</v>
      </c>
      <c r="C18" s="11" t="s">
        <v>103</v>
      </c>
      <c r="D18" s="12">
        <v>2631500</v>
      </c>
      <c r="E18" s="12">
        <v>800000</v>
      </c>
      <c r="F18" s="12" t="s">
        <v>127</v>
      </c>
      <c r="G18" s="10" t="s">
        <v>140</v>
      </c>
      <c r="H18" s="10" t="s">
        <v>141</v>
      </c>
      <c r="I18" s="10" t="s">
        <v>140</v>
      </c>
      <c r="J18" s="10" t="s">
        <v>145</v>
      </c>
      <c r="K18" s="10" t="s">
        <v>138</v>
      </c>
      <c r="L18" s="8">
        <v>19</v>
      </c>
      <c r="M18" s="8">
        <v>8</v>
      </c>
      <c r="N18" s="8">
        <v>10</v>
      </c>
      <c r="O18" s="8">
        <v>4</v>
      </c>
      <c r="P18" s="8">
        <v>7</v>
      </c>
      <c r="Q18" s="8">
        <v>4</v>
      </c>
      <c r="R18" s="8">
        <v>2</v>
      </c>
      <c r="S18" s="9">
        <f t="shared" si="0"/>
        <v>54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ht="12.75" customHeight="1" x14ac:dyDescent="0.2">
      <c r="A19" s="7" t="s">
        <v>54</v>
      </c>
      <c r="B19" s="11" t="s">
        <v>79</v>
      </c>
      <c r="C19" s="11" t="s">
        <v>104</v>
      </c>
      <c r="D19" s="12">
        <v>3973885</v>
      </c>
      <c r="E19" s="12">
        <v>1400000</v>
      </c>
      <c r="F19" s="12" t="s">
        <v>129</v>
      </c>
      <c r="G19" s="10" t="s">
        <v>140</v>
      </c>
      <c r="H19" s="10" t="s">
        <v>126</v>
      </c>
      <c r="I19" s="10" t="s">
        <v>138</v>
      </c>
      <c r="J19" s="10" t="s">
        <v>146</v>
      </c>
      <c r="K19" s="10" t="s">
        <v>140</v>
      </c>
      <c r="L19" s="8">
        <v>14</v>
      </c>
      <c r="M19" s="8">
        <v>12</v>
      </c>
      <c r="N19" s="8">
        <v>10</v>
      </c>
      <c r="O19" s="8">
        <v>4</v>
      </c>
      <c r="P19" s="8">
        <v>6</v>
      </c>
      <c r="Q19" s="8">
        <v>9</v>
      </c>
      <c r="R19" s="8">
        <v>4</v>
      </c>
      <c r="S19" s="9">
        <f t="shared" si="0"/>
        <v>59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6" customFormat="1" ht="12.75" customHeight="1" x14ac:dyDescent="0.2">
      <c r="A20" s="7" t="s">
        <v>55</v>
      </c>
      <c r="B20" s="11" t="s">
        <v>80</v>
      </c>
      <c r="C20" s="11" t="s">
        <v>105</v>
      </c>
      <c r="D20" s="12">
        <v>3109830</v>
      </c>
      <c r="E20" s="12">
        <v>920000</v>
      </c>
      <c r="F20" s="12" t="s">
        <v>130</v>
      </c>
      <c r="G20" s="10" t="s">
        <v>140</v>
      </c>
      <c r="H20" s="10" t="s">
        <v>136</v>
      </c>
      <c r="I20" s="10" t="s">
        <v>140</v>
      </c>
      <c r="J20" s="10" t="s">
        <v>147</v>
      </c>
      <c r="K20" s="10" t="s">
        <v>140</v>
      </c>
      <c r="L20" s="8">
        <v>24</v>
      </c>
      <c r="M20" s="8">
        <v>12</v>
      </c>
      <c r="N20" s="8">
        <v>13</v>
      </c>
      <c r="O20" s="8">
        <v>4</v>
      </c>
      <c r="P20" s="8">
        <v>7</v>
      </c>
      <c r="Q20" s="8">
        <v>7</v>
      </c>
      <c r="R20" s="8">
        <v>3</v>
      </c>
      <c r="S20" s="9">
        <f t="shared" si="0"/>
        <v>70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6" customFormat="1" ht="12.75" customHeight="1" x14ac:dyDescent="0.2">
      <c r="A21" s="7" t="s">
        <v>56</v>
      </c>
      <c r="B21" s="11" t="s">
        <v>81</v>
      </c>
      <c r="C21" s="11" t="s">
        <v>106</v>
      </c>
      <c r="D21" s="12">
        <v>750000</v>
      </c>
      <c r="E21" s="12">
        <v>400000</v>
      </c>
      <c r="F21" s="12" t="s">
        <v>131</v>
      </c>
      <c r="G21" s="10" t="s">
        <v>139</v>
      </c>
      <c r="H21" s="10" t="s">
        <v>137</v>
      </c>
      <c r="I21" s="10" t="s">
        <v>138</v>
      </c>
      <c r="J21" s="10" t="s">
        <v>148</v>
      </c>
      <c r="K21" s="10" t="s">
        <v>138</v>
      </c>
      <c r="L21" s="8">
        <v>25</v>
      </c>
      <c r="M21" s="8">
        <v>13</v>
      </c>
      <c r="N21" s="8">
        <v>12</v>
      </c>
      <c r="O21" s="8">
        <v>5</v>
      </c>
      <c r="P21" s="8">
        <v>6</v>
      </c>
      <c r="Q21" s="8">
        <v>3</v>
      </c>
      <c r="R21" s="8">
        <v>5</v>
      </c>
      <c r="S21" s="9">
        <f t="shared" si="0"/>
        <v>69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2.75" customHeight="1" x14ac:dyDescent="0.2">
      <c r="A22" s="7" t="s">
        <v>57</v>
      </c>
      <c r="B22" s="11" t="s">
        <v>82</v>
      </c>
      <c r="C22" s="11" t="s">
        <v>107</v>
      </c>
      <c r="D22" s="12">
        <v>3691389</v>
      </c>
      <c r="E22" s="12">
        <v>1808781</v>
      </c>
      <c r="F22" s="12" t="s">
        <v>132</v>
      </c>
      <c r="G22" s="10" t="s">
        <v>138</v>
      </c>
      <c r="H22" s="10" t="s">
        <v>127</v>
      </c>
      <c r="I22" s="10" t="s">
        <v>138</v>
      </c>
      <c r="J22" s="10" t="s">
        <v>149</v>
      </c>
      <c r="K22" s="10" t="s">
        <v>140</v>
      </c>
      <c r="L22" s="8">
        <v>19</v>
      </c>
      <c r="M22" s="8">
        <v>10</v>
      </c>
      <c r="N22" s="8">
        <v>11</v>
      </c>
      <c r="O22" s="8">
        <v>4</v>
      </c>
      <c r="P22" s="8">
        <v>5</v>
      </c>
      <c r="Q22" s="8">
        <v>5</v>
      </c>
      <c r="R22" s="8">
        <v>2</v>
      </c>
      <c r="S22" s="9">
        <f t="shared" si="0"/>
        <v>56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2.75" customHeight="1" x14ac:dyDescent="0.2">
      <c r="A23" s="7" t="s">
        <v>58</v>
      </c>
      <c r="B23" s="11" t="s">
        <v>83</v>
      </c>
      <c r="C23" s="11" t="s">
        <v>108</v>
      </c>
      <c r="D23" s="12">
        <v>2147700</v>
      </c>
      <c r="E23" s="12">
        <v>800000</v>
      </c>
      <c r="F23" s="12" t="s">
        <v>133</v>
      </c>
      <c r="G23" s="10" t="s">
        <v>138</v>
      </c>
      <c r="H23" s="10" t="s">
        <v>132</v>
      </c>
      <c r="I23" s="10" t="s">
        <v>140</v>
      </c>
      <c r="J23" s="10" t="s">
        <v>150</v>
      </c>
      <c r="K23" s="10" t="s">
        <v>138</v>
      </c>
      <c r="L23" s="8">
        <v>31</v>
      </c>
      <c r="M23" s="8">
        <v>12</v>
      </c>
      <c r="N23" s="8">
        <v>11</v>
      </c>
      <c r="O23" s="8">
        <v>4</v>
      </c>
      <c r="P23" s="8">
        <v>8</v>
      </c>
      <c r="Q23" s="8">
        <v>8</v>
      </c>
      <c r="R23" s="8">
        <v>3</v>
      </c>
      <c r="S23" s="9">
        <f t="shared" si="0"/>
        <v>77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2.75" customHeight="1" x14ac:dyDescent="0.2">
      <c r="A24" s="7" t="s">
        <v>59</v>
      </c>
      <c r="B24" s="11" t="s">
        <v>84</v>
      </c>
      <c r="C24" s="11" t="s">
        <v>109</v>
      </c>
      <c r="D24" s="12">
        <v>3787604</v>
      </c>
      <c r="E24" s="12">
        <v>1450000</v>
      </c>
      <c r="F24" s="12" t="s">
        <v>134</v>
      </c>
      <c r="G24" s="10" t="s">
        <v>138</v>
      </c>
      <c r="H24" s="10" t="s">
        <v>139</v>
      </c>
      <c r="I24" s="10" t="s">
        <v>139</v>
      </c>
      <c r="J24" s="10" t="s">
        <v>151</v>
      </c>
      <c r="K24" s="10" t="s">
        <v>138</v>
      </c>
      <c r="L24" s="8">
        <v>32</v>
      </c>
      <c r="M24" s="8">
        <v>13</v>
      </c>
      <c r="N24" s="8">
        <v>12</v>
      </c>
      <c r="O24" s="8">
        <v>4</v>
      </c>
      <c r="P24" s="8">
        <v>7</v>
      </c>
      <c r="Q24" s="8">
        <v>7</v>
      </c>
      <c r="R24" s="8">
        <v>4</v>
      </c>
      <c r="S24" s="9">
        <f t="shared" si="0"/>
        <v>79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75" customHeight="1" x14ac:dyDescent="0.2">
      <c r="A25" s="7" t="s">
        <v>60</v>
      </c>
      <c r="B25" s="11" t="s">
        <v>85</v>
      </c>
      <c r="C25" s="11" t="s">
        <v>110</v>
      </c>
      <c r="D25" s="12">
        <v>5700000</v>
      </c>
      <c r="E25" s="12">
        <v>2700000</v>
      </c>
      <c r="F25" s="12" t="s">
        <v>126</v>
      </c>
      <c r="G25" s="10" t="s">
        <v>138</v>
      </c>
      <c r="H25" s="10" t="s">
        <v>135</v>
      </c>
      <c r="I25" s="10" t="s">
        <v>138</v>
      </c>
      <c r="J25" s="10" t="s">
        <v>152</v>
      </c>
      <c r="K25" s="10" t="s">
        <v>140</v>
      </c>
      <c r="L25" s="8">
        <v>28</v>
      </c>
      <c r="M25" s="8">
        <v>12</v>
      </c>
      <c r="N25" s="8">
        <v>12</v>
      </c>
      <c r="O25" s="8">
        <v>2</v>
      </c>
      <c r="P25" s="8">
        <v>7</v>
      </c>
      <c r="Q25" s="8">
        <v>3</v>
      </c>
      <c r="R25" s="8">
        <v>5</v>
      </c>
      <c r="S25" s="9">
        <f t="shared" si="0"/>
        <v>69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6" customFormat="1" ht="12.75" customHeight="1" x14ac:dyDescent="0.2">
      <c r="A26" s="7" t="s">
        <v>61</v>
      </c>
      <c r="B26" s="11" t="s">
        <v>86</v>
      </c>
      <c r="C26" s="11" t="s">
        <v>111</v>
      </c>
      <c r="D26" s="12">
        <v>5580650</v>
      </c>
      <c r="E26" s="12">
        <v>1300000</v>
      </c>
      <c r="F26" s="12" t="s">
        <v>139</v>
      </c>
      <c r="G26" s="10" t="s">
        <v>139</v>
      </c>
      <c r="H26" s="10" t="s">
        <v>130</v>
      </c>
      <c r="I26" s="10" t="s">
        <v>138</v>
      </c>
      <c r="J26" s="10" t="s">
        <v>153</v>
      </c>
      <c r="K26" s="10" t="s">
        <v>138</v>
      </c>
      <c r="L26" s="8">
        <v>27</v>
      </c>
      <c r="M26" s="8">
        <v>13</v>
      </c>
      <c r="N26" s="8">
        <v>12</v>
      </c>
      <c r="O26" s="8">
        <v>4</v>
      </c>
      <c r="P26" s="8">
        <v>8</v>
      </c>
      <c r="Q26" s="8">
        <v>7</v>
      </c>
      <c r="R26" s="8">
        <v>4</v>
      </c>
      <c r="S26" s="9">
        <f t="shared" si="0"/>
        <v>75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6" customFormat="1" ht="12.75" customHeight="1" x14ac:dyDescent="0.2">
      <c r="A27" s="7" t="s">
        <v>62</v>
      </c>
      <c r="B27" s="11" t="s">
        <v>87</v>
      </c>
      <c r="C27" s="11" t="s">
        <v>112</v>
      </c>
      <c r="D27" s="12">
        <v>1906000</v>
      </c>
      <c r="E27" s="12">
        <v>700000</v>
      </c>
      <c r="F27" s="12" t="s">
        <v>128</v>
      </c>
      <c r="G27" s="10" t="s">
        <v>139</v>
      </c>
      <c r="H27" s="10" t="s">
        <v>134</v>
      </c>
      <c r="I27" s="10" t="s">
        <v>138</v>
      </c>
      <c r="J27" s="10" t="s">
        <v>148</v>
      </c>
      <c r="K27" s="10" t="s">
        <v>140</v>
      </c>
      <c r="L27" s="8">
        <v>32</v>
      </c>
      <c r="M27" s="8">
        <v>10</v>
      </c>
      <c r="N27" s="8">
        <v>13</v>
      </c>
      <c r="O27" s="8">
        <v>4</v>
      </c>
      <c r="P27" s="8">
        <v>4</v>
      </c>
      <c r="Q27" s="8">
        <v>8</v>
      </c>
      <c r="R27" s="8">
        <v>3</v>
      </c>
      <c r="S27" s="9">
        <f t="shared" si="0"/>
        <v>74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6" customFormat="1" ht="12.75" customHeight="1" x14ac:dyDescent="0.2">
      <c r="A28" s="7" t="s">
        <v>63</v>
      </c>
      <c r="B28" s="11" t="s">
        <v>88</v>
      </c>
      <c r="C28" s="11" t="s">
        <v>113</v>
      </c>
      <c r="D28" s="12">
        <v>4297380</v>
      </c>
      <c r="E28" s="12">
        <v>1800000</v>
      </c>
      <c r="F28" s="12" t="s">
        <v>130</v>
      </c>
      <c r="G28" s="10" t="s">
        <v>140</v>
      </c>
      <c r="H28" s="10" t="s">
        <v>129</v>
      </c>
      <c r="I28" s="10" t="s">
        <v>138</v>
      </c>
      <c r="J28" s="10" t="s">
        <v>154</v>
      </c>
      <c r="K28" s="10" t="s">
        <v>138</v>
      </c>
      <c r="L28" s="8">
        <v>13</v>
      </c>
      <c r="M28" s="8">
        <v>12</v>
      </c>
      <c r="N28" s="8">
        <v>8</v>
      </c>
      <c r="O28" s="8">
        <v>3</v>
      </c>
      <c r="P28" s="8">
        <v>7</v>
      </c>
      <c r="Q28" s="8">
        <v>6</v>
      </c>
      <c r="R28" s="8">
        <v>2</v>
      </c>
      <c r="S28" s="9">
        <f t="shared" si="0"/>
        <v>51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6" customFormat="1" ht="12.75" customHeight="1" x14ac:dyDescent="0.2">
      <c r="A29" s="7" t="s">
        <v>64</v>
      </c>
      <c r="B29" s="11" t="s">
        <v>87</v>
      </c>
      <c r="C29" s="11" t="s">
        <v>114</v>
      </c>
      <c r="D29" s="12">
        <v>638500</v>
      </c>
      <c r="E29" s="12">
        <v>278500</v>
      </c>
      <c r="F29" s="12" t="s">
        <v>131</v>
      </c>
      <c r="G29" s="10" t="s">
        <v>139</v>
      </c>
      <c r="H29" s="10" t="s">
        <v>128</v>
      </c>
      <c r="I29" s="10" t="s">
        <v>139</v>
      </c>
      <c r="J29" s="10" t="s">
        <v>142</v>
      </c>
      <c r="K29" s="10" t="s">
        <v>140</v>
      </c>
      <c r="L29" s="8">
        <v>27</v>
      </c>
      <c r="M29" s="8">
        <v>14</v>
      </c>
      <c r="N29" s="8">
        <v>11</v>
      </c>
      <c r="O29" s="8">
        <v>4</v>
      </c>
      <c r="P29" s="8">
        <v>4</v>
      </c>
      <c r="Q29" s="8">
        <v>4</v>
      </c>
      <c r="R29" s="8">
        <v>3</v>
      </c>
      <c r="S29" s="9">
        <f t="shared" si="0"/>
        <v>67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6" customFormat="1" ht="12.75" customHeight="1" x14ac:dyDescent="0.2">
      <c r="A30" s="7" t="s">
        <v>65</v>
      </c>
      <c r="B30" s="11" t="s">
        <v>89</v>
      </c>
      <c r="C30" s="11" t="s">
        <v>115</v>
      </c>
      <c r="D30" s="12">
        <v>2730000</v>
      </c>
      <c r="E30" s="12">
        <v>350000</v>
      </c>
      <c r="F30" s="12" t="s">
        <v>135</v>
      </c>
      <c r="G30" s="10" t="s">
        <v>138</v>
      </c>
      <c r="H30" s="10" t="s">
        <v>128</v>
      </c>
      <c r="I30" s="10" t="s">
        <v>139</v>
      </c>
      <c r="J30" s="10" t="s">
        <v>143</v>
      </c>
      <c r="K30" s="10" t="s">
        <v>138</v>
      </c>
      <c r="L30" s="8">
        <v>32</v>
      </c>
      <c r="M30" s="8">
        <v>10</v>
      </c>
      <c r="N30" s="8">
        <v>10</v>
      </c>
      <c r="O30" s="8">
        <v>5</v>
      </c>
      <c r="P30" s="8">
        <v>8</v>
      </c>
      <c r="Q30" s="8">
        <v>8</v>
      </c>
      <c r="R30" s="8">
        <v>3</v>
      </c>
      <c r="S30" s="9">
        <f t="shared" si="0"/>
        <v>76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6" customFormat="1" ht="12.75" customHeight="1" x14ac:dyDescent="0.2">
      <c r="A31" s="7" t="s">
        <v>66</v>
      </c>
      <c r="B31" s="11" t="s">
        <v>90</v>
      </c>
      <c r="C31" s="11" t="s">
        <v>116</v>
      </c>
      <c r="D31" s="12">
        <v>3746604</v>
      </c>
      <c r="E31" s="12">
        <v>518875</v>
      </c>
      <c r="F31" s="12" t="s">
        <v>132</v>
      </c>
      <c r="G31" s="10" t="s">
        <v>140</v>
      </c>
      <c r="H31" s="10" t="s">
        <v>126</v>
      </c>
      <c r="I31" s="10" t="s">
        <v>140</v>
      </c>
      <c r="J31" s="10" t="s">
        <v>144</v>
      </c>
      <c r="K31" s="10" t="s">
        <v>140</v>
      </c>
      <c r="L31" s="8">
        <v>16</v>
      </c>
      <c r="M31" s="8">
        <v>8</v>
      </c>
      <c r="N31" s="8">
        <v>8</v>
      </c>
      <c r="O31" s="8">
        <v>3</v>
      </c>
      <c r="P31" s="8">
        <v>4</v>
      </c>
      <c r="Q31" s="8">
        <v>3</v>
      </c>
      <c r="R31" s="8">
        <v>2</v>
      </c>
      <c r="S31" s="9">
        <f t="shared" si="0"/>
        <v>44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s="6" customFormat="1" ht="12.75" customHeight="1" x14ac:dyDescent="0.2">
      <c r="A32" s="7" t="s">
        <v>67</v>
      </c>
      <c r="B32" s="11" t="s">
        <v>91</v>
      </c>
      <c r="C32" s="11" t="s">
        <v>117</v>
      </c>
      <c r="D32" s="12">
        <v>5273100</v>
      </c>
      <c r="E32" s="12">
        <v>1500000</v>
      </c>
      <c r="F32" s="12" t="s">
        <v>127</v>
      </c>
      <c r="G32" s="10" t="s">
        <v>138</v>
      </c>
      <c r="H32" s="10" t="s">
        <v>139</v>
      </c>
      <c r="I32" s="10" t="s">
        <v>139</v>
      </c>
      <c r="J32" s="10" t="s">
        <v>145</v>
      </c>
      <c r="K32" s="10" t="s">
        <v>138</v>
      </c>
      <c r="L32" s="8">
        <v>24</v>
      </c>
      <c r="M32" s="8">
        <v>12</v>
      </c>
      <c r="N32" s="8">
        <v>9</v>
      </c>
      <c r="O32" s="8">
        <v>3</v>
      </c>
      <c r="P32" s="8">
        <v>7</v>
      </c>
      <c r="Q32" s="8">
        <v>6</v>
      </c>
      <c r="R32" s="8">
        <v>2</v>
      </c>
      <c r="S32" s="9">
        <f t="shared" si="0"/>
        <v>63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</row>
    <row r="33" spans="1:81" s="6" customFormat="1" ht="12.75" customHeight="1" x14ac:dyDescent="0.2">
      <c r="A33" s="7" t="s">
        <v>68</v>
      </c>
      <c r="B33" s="11" t="s">
        <v>92</v>
      </c>
      <c r="C33" s="11" t="s">
        <v>118</v>
      </c>
      <c r="D33" s="12">
        <v>3820000</v>
      </c>
      <c r="E33" s="12">
        <v>2700000</v>
      </c>
      <c r="F33" s="12" t="s">
        <v>126</v>
      </c>
      <c r="G33" s="10" t="s">
        <v>138</v>
      </c>
      <c r="H33" s="10" t="s">
        <v>141</v>
      </c>
      <c r="I33" s="10" t="s">
        <v>138</v>
      </c>
      <c r="J33" s="10" t="s">
        <v>146</v>
      </c>
      <c r="K33" s="10" t="s">
        <v>138</v>
      </c>
      <c r="L33" s="8">
        <v>37</v>
      </c>
      <c r="M33" s="8">
        <v>12</v>
      </c>
      <c r="N33" s="8">
        <v>14</v>
      </c>
      <c r="O33" s="8">
        <v>5</v>
      </c>
      <c r="P33" s="8">
        <v>8</v>
      </c>
      <c r="Q33" s="8">
        <v>6</v>
      </c>
      <c r="R33" s="8">
        <v>3</v>
      </c>
      <c r="S33" s="9">
        <f t="shared" si="0"/>
        <v>85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</row>
    <row r="34" spans="1:81" s="6" customFormat="1" ht="12.75" customHeight="1" x14ac:dyDescent="0.2">
      <c r="A34" s="7" t="s">
        <v>69</v>
      </c>
      <c r="B34" s="11" t="s">
        <v>93</v>
      </c>
      <c r="C34" s="11" t="s">
        <v>119</v>
      </c>
      <c r="D34" s="12">
        <v>5671302</v>
      </c>
      <c r="E34" s="12">
        <v>1400000</v>
      </c>
      <c r="F34" s="12" t="s">
        <v>139</v>
      </c>
      <c r="G34" s="10" t="s">
        <v>139</v>
      </c>
      <c r="H34" s="10" t="s">
        <v>126</v>
      </c>
      <c r="I34" s="10" t="s">
        <v>138</v>
      </c>
      <c r="J34" s="10" t="s">
        <v>147</v>
      </c>
      <c r="K34" s="10" t="s">
        <v>138</v>
      </c>
      <c r="L34" s="8">
        <v>31</v>
      </c>
      <c r="M34" s="8">
        <v>11</v>
      </c>
      <c r="N34" s="8">
        <v>12</v>
      </c>
      <c r="O34" s="8">
        <v>4</v>
      </c>
      <c r="P34" s="8">
        <v>7</v>
      </c>
      <c r="Q34" s="8">
        <v>7</v>
      </c>
      <c r="R34" s="8">
        <v>3</v>
      </c>
      <c r="S34" s="9">
        <f t="shared" si="0"/>
        <v>75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</row>
    <row r="35" spans="1:81" s="6" customFormat="1" ht="12.75" customHeight="1" x14ac:dyDescent="0.2">
      <c r="A35" s="7" t="s">
        <v>70</v>
      </c>
      <c r="B35" s="11" t="s">
        <v>94</v>
      </c>
      <c r="C35" s="11" t="s">
        <v>120</v>
      </c>
      <c r="D35" s="12">
        <v>1688970</v>
      </c>
      <c r="E35" s="12">
        <v>523000</v>
      </c>
      <c r="F35" s="12" t="s">
        <v>129</v>
      </c>
      <c r="G35" s="10" t="s">
        <v>138</v>
      </c>
      <c r="H35" s="10" t="s">
        <v>133</v>
      </c>
      <c r="I35" s="10" t="s">
        <v>138</v>
      </c>
      <c r="J35" s="10" t="s">
        <v>155</v>
      </c>
      <c r="K35" s="10" t="s">
        <v>140</v>
      </c>
      <c r="L35" s="8">
        <v>29</v>
      </c>
      <c r="M35" s="8">
        <v>12</v>
      </c>
      <c r="N35" s="8">
        <v>12</v>
      </c>
      <c r="O35" s="8">
        <v>4</v>
      </c>
      <c r="P35" s="8">
        <v>4</v>
      </c>
      <c r="Q35" s="8">
        <v>3</v>
      </c>
      <c r="R35" s="8">
        <v>3</v>
      </c>
      <c r="S35" s="9">
        <f t="shared" si="0"/>
        <v>67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</row>
    <row r="36" spans="1:81" s="6" customFormat="1" ht="12.75" customHeight="1" x14ac:dyDescent="0.2">
      <c r="A36" s="7" t="s">
        <v>71</v>
      </c>
      <c r="B36" s="11" t="s">
        <v>95</v>
      </c>
      <c r="C36" s="11" t="s">
        <v>121</v>
      </c>
      <c r="D36" s="12">
        <v>3253000</v>
      </c>
      <c r="E36" s="12">
        <v>1200000</v>
      </c>
      <c r="F36" s="12" t="s">
        <v>130</v>
      </c>
      <c r="G36" s="10" t="s">
        <v>138</v>
      </c>
      <c r="H36" s="10" t="s">
        <v>135</v>
      </c>
      <c r="I36" s="10" t="s">
        <v>138</v>
      </c>
      <c r="J36" s="10" t="s">
        <v>149</v>
      </c>
      <c r="K36" s="10" t="s">
        <v>138</v>
      </c>
      <c r="L36" s="8">
        <v>35</v>
      </c>
      <c r="M36" s="8">
        <v>12</v>
      </c>
      <c r="N36" s="8">
        <v>13</v>
      </c>
      <c r="O36" s="8">
        <v>5</v>
      </c>
      <c r="P36" s="8">
        <v>8</v>
      </c>
      <c r="Q36" s="8">
        <v>8</v>
      </c>
      <c r="R36" s="8">
        <v>4</v>
      </c>
      <c r="S36" s="9">
        <f t="shared" si="0"/>
        <v>85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</row>
    <row r="37" spans="1:81" s="6" customFormat="1" ht="12.75" customHeight="1" x14ac:dyDescent="0.2">
      <c r="A37" s="7" t="s">
        <v>72</v>
      </c>
      <c r="B37" s="11" t="s">
        <v>96</v>
      </c>
      <c r="C37" s="11" t="s">
        <v>122</v>
      </c>
      <c r="D37" s="12">
        <v>9732632</v>
      </c>
      <c r="E37" s="12">
        <v>850000</v>
      </c>
      <c r="F37" s="12" t="s">
        <v>131</v>
      </c>
      <c r="G37" s="10" t="s">
        <v>139</v>
      </c>
      <c r="H37" s="10" t="s">
        <v>137</v>
      </c>
      <c r="I37" s="10" t="s">
        <v>138</v>
      </c>
      <c r="J37" s="10" t="s">
        <v>156</v>
      </c>
      <c r="K37" s="10" t="s">
        <v>138</v>
      </c>
      <c r="L37" s="8">
        <v>29</v>
      </c>
      <c r="M37" s="8">
        <v>14</v>
      </c>
      <c r="N37" s="8">
        <v>13</v>
      </c>
      <c r="O37" s="8">
        <v>2</v>
      </c>
      <c r="P37" s="8">
        <v>7</v>
      </c>
      <c r="Q37" s="8">
        <v>6</v>
      </c>
      <c r="R37" s="8">
        <v>4</v>
      </c>
      <c r="S37" s="9">
        <f t="shared" si="0"/>
        <v>75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</row>
    <row r="38" spans="1:81" s="6" customFormat="1" ht="12.75" customHeight="1" x14ac:dyDescent="0.2">
      <c r="A38" s="7" t="s">
        <v>73</v>
      </c>
      <c r="B38" s="11" t="s">
        <v>97</v>
      </c>
      <c r="C38" s="11" t="s">
        <v>123</v>
      </c>
      <c r="D38" s="12">
        <v>1844273</v>
      </c>
      <c r="E38" s="12">
        <v>970273</v>
      </c>
      <c r="F38" s="12" t="s">
        <v>132</v>
      </c>
      <c r="G38" s="10" t="s">
        <v>138</v>
      </c>
      <c r="H38" s="10" t="s">
        <v>127</v>
      </c>
      <c r="I38" s="10" t="s">
        <v>138</v>
      </c>
      <c r="J38" s="10" t="s">
        <v>151</v>
      </c>
      <c r="K38" s="10" t="s">
        <v>138</v>
      </c>
      <c r="L38" s="8">
        <v>30</v>
      </c>
      <c r="M38" s="8">
        <v>13</v>
      </c>
      <c r="N38" s="8">
        <v>13</v>
      </c>
      <c r="O38" s="8">
        <v>4</v>
      </c>
      <c r="P38" s="8">
        <v>7</v>
      </c>
      <c r="Q38" s="8">
        <v>5</v>
      </c>
      <c r="R38" s="8">
        <v>4</v>
      </c>
      <c r="S38" s="9">
        <f t="shared" si="0"/>
        <v>76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</row>
    <row r="39" spans="1:81" s="6" customFormat="1" ht="12.75" customHeight="1" x14ac:dyDescent="0.2">
      <c r="A39" s="7" t="s">
        <v>74</v>
      </c>
      <c r="B39" s="11" t="s">
        <v>98</v>
      </c>
      <c r="C39" s="11" t="s">
        <v>124</v>
      </c>
      <c r="D39" s="12">
        <v>3586934</v>
      </c>
      <c r="E39" s="12">
        <v>1200000</v>
      </c>
      <c r="F39" s="12" t="s">
        <v>136</v>
      </c>
      <c r="G39" s="10" t="s">
        <v>138</v>
      </c>
      <c r="H39" s="10" t="s">
        <v>132</v>
      </c>
      <c r="I39" s="10" t="s">
        <v>138</v>
      </c>
      <c r="J39" s="10" t="s">
        <v>152</v>
      </c>
      <c r="K39" s="10" t="s">
        <v>138</v>
      </c>
      <c r="L39" s="8">
        <v>34</v>
      </c>
      <c r="M39" s="8">
        <v>11</v>
      </c>
      <c r="N39" s="8">
        <v>12</v>
      </c>
      <c r="O39" s="8">
        <v>5</v>
      </c>
      <c r="P39" s="8">
        <v>8</v>
      </c>
      <c r="Q39" s="8">
        <v>8</v>
      </c>
      <c r="R39" s="8">
        <v>3</v>
      </c>
      <c r="S39" s="9">
        <f t="shared" si="0"/>
        <v>81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</row>
    <row r="40" spans="1:81" s="6" customFormat="1" ht="12.75" customHeight="1" x14ac:dyDescent="0.2">
      <c r="A40" s="7" t="s">
        <v>75</v>
      </c>
      <c r="B40" s="11" t="s">
        <v>99</v>
      </c>
      <c r="C40" s="11" t="s">
        <v>125</v>
      </c>
      <c r="D40" s="12">
        <v>6999000</v>
      </c>
      <c r="E40" s="12">
        <v>2500000</v>
      </c>
      <c r="F40" s="12" t="s">
        <v>137</v>
      </c>
      <c r="G40" s="10" t="s">
        <v>140</v>
      </c>
      <c r="H40" s="10" t="s">
        <v>136</v>
      </c>
      <c r="I40" s="10" t="s">
        <v>140</v>
      </c>
      <c r="J40" s="10" t="s">
        <v>153</v>
      </c>
      <c r="K40" s="10" t="s">
        <v>140</v>
      </c>
      <c r="L40" s="8">
        <v>15</v>
      </c>
      <c r="M40" s="8">
        <v>9</v>
      </c>
      <c r="N40" s="8">
        <v>11</v>
      </c>
      <c r="O40" s="8">
        <v>4</v>
      </c>
      <c r="P40" s="8">
        <v>3</v>
      </c>
      <c r="Q40" s="8">
        <v>2</v>
      </c>
      <c r="R40" s="8">
        <v>3</v>
      </c>
      <c r="S40" s="9">
        <f t="shared" si="0"/>
        <v>47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x14ac:dyDescent="0.3">
      <c r="D41" s="13">
        <f>SUM(D15:D40)</f>
        <v>101971436</v>
      </c>
      <c r="E41" s="13">
        <f>SUM(E15:E40)</f>
        <v>31842694</v>
      </c>
      <c r="F41" s="13"/>
    </row>
    <row r="42" spans="1:81" x14ac:dyDescent="0.3">
      <c r="E42" s="13"/>
      <c r="F42" s="13"/>
      <c r="G42" s="13"/>
      <c r="H42" s="13"/>
    </row>
  </sheetData>
  <mergeCells count="16">
    <mergeCell ref="F12:G13"/>
    <mergeCell ref="A12:A14"/>
    <mergeCell ref="B12:B14"/>
    <mergeCell ref="C12:C14"/>
    <mergeCell ref="D12:D14"/>
    <mergeCell ref="E12:E14"/>
    <mergeCell ref="P12:P13"/>
    <mergeCell ref="Q12:Q13"/>
    <mergeCell ref="R12:R13"/>
    <mergeCell ref="S12:S13"/>
    <mergeCell ref="H12:I13"/>
    <mergeCell ref="J12:K13"/>
    <mergeCell ref="L12:L13"/>
    <mergeCell ref="M12:M13"/>
    <mergeCell ref="N12:N13"/>
    <mergeCell ref="O12:O13"/>
  </mergeCells>
  <dataValidations count="4">
    <dataValidation type="whole" operator="lessThanOrEqual" allowBlank="1" showInputMessage="1" showErrorMessage="1" error="max. 40" sqref="L15:L40">
      <formula1>40</formula1>
    </dataValidation>
    <dataValidation type="whole" operator="lessThanOrEqual" allowBlank="1" showInputMessage="1" showErrorMessage="1" sqref="M15:N40">
      <formula1>15</formula1>
    </dataValidation>
    <dataValidation type="whole" operator="lessThanOrEqual" allowBlank="1" showInputMessage="1" showErrorMessage="1" error="max. 5" sqref="O15:O40 R15:R40">
      <formula1>5</formula1>
    </dataValidation>
    <dataValidation type="whole" operator="lessThanOrEqual" allowBlank="1" showInputMessage="1" showErrorMessage="1" error="max. 10" sqref="P15:Q40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42"/>
  <sheetViews>
    <sheetView zoomScale="60" zoomScaleNormal="60" workbookViewId="0"/>
  </sheetViews>
  <sheetFormatPr defaultColWidth="9.109375" defaultRowHeight="12" x14ac:dyDescent="0.3"/>
  <cols>
    <col min="1" max="1" width="12.44140625" style="2" customWidth="1"/>
    <col min="2" max="2" width="41.44140625" style="2" customWidth="1"/>
    <col min="3" max="3" width="37.44140625" style="2" customWidth="1"/>
    <col min="4" max="4" width="15.5546875" style="2" customWidth="1"/>
    <col min="5" max="5" width="15" style="2" customWidth="1"/>
    <col min="6" max="6" width="29" style="2" customWidth="1"/>
    <col min="7" max="7" width="5.6640625" style="3" customWidth="1"/>
    <col min="8" max="8" width="19.88671875" style="3" customWidth="1"/>
    <col min="9" max="9" width="5.6640625" style="2" customWidth="1"/>
    <col min="10" max="10" width="19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1" ht="38.25" customHeight="1" x14ac:dyDescent="0.3">
      <c r="A1" s="1" t="s">
        <v>38</v>
      </c>
    </row>
    <row r="2" spans="1:81" ht="14.4" x14ac:dyDescent="0.3">
      <c r="A2" s="4" t="s">
        <v>39</v>
      </c>
      <c r="D2" s="4" t="s">
        <v>26</v>
      </c>
    </row>
    <row r="3" spans="1:81" ht="14.4" x14ac:dyDescent="0.3">
      <c r="A3" s="4" t="s">
        <v>37</v>
      </c>
      <c r="D3" s="2" t="s">
        <v>44</v>
      </c>
    </row>
    <row r="4" spans="1:81" ht="14.4" x14ac:dyDescent="0.3">
      <c r="A4" s="4" t="s">
        <v>40</v>
      </c>
      <c r="D4" s="2" t="s">
        <v>45</v>
      </c>
    </row>
    <row r="5" spans="1:81" ht="12.6" x14ac:dyDescent="0.3">
      <c r="A5" s="4" t="s">
        <v>41</v>
      </c>
      <c r="D5" s="2" t="s">
        <v>46</v>
      </c>
    </row>
    <row r="6" spans="1:81" ht="14.4" x14ac:dyDescent="0.3">
      <c r="A6" s="4" t="s">
        <v>42</v>
      </c>
      <c r="D6" s="2" t="s">
        <v>47</v>
      </c>
    </row>
    <row r="7" spans="1:81" ht="12.6" x14ac:dyDescent="0.3">
      <c r="A7" s="4"/>
      <c r="D7" s="2" t="s">
        <v>48</v>
      </c>
    </row>
    <row r="8" spans="1:81" ht="14.4" x14ac:dyDescent="0.3">
      <c r="A8" s="14" t="s">
        <v>43</v>
      </c>
    </row>
    <row r="9" spans="1:81" ht="12.6" x14ac:dyDescent="0.3">
      <c r="A9" s="4" t="s">
        <v>25</v>
      </c>
      <c r="D9" s="4" t="s">
        <v>27</v>
      </c>
    </row>
    <row r="10" spans="1:81" x14ac:dyDescent="0.2">
      <c r="D10" s="17" t="s">
        <v>49</v>
      </c>
    </row>
    <row r="11" spans="1:81" ht="12.6" x14ac:dyDescent="0.3">
      <c r="A11" s="4"/>
    </row>
    <row r="12" spans="1:81" ht="26.4" customHeight="1" x14ac:dyDescent="0.3">
      <c r="A12" s="28" t="s">
        <v>0</v>
      </c>
      <c r="B12" s="28" t="s">
        <v>1</v>
      </c>
      <c r="C12" s="28" t="s">
        <v>20</v>
      </c>
      <c r="D12" s="28" t="s">
        <v>13</v>
      </c>
      <c r="E12" s="33" t="s">
        <v>2</v>
      </c>
      <c r="F12" s="28" t="s">
        <v>34</v>
      </c>
      <c r="G12" s="28"/>
      <c r="H12" s="28" t="s">
        <v>35</v>
      </c>
      <c r="I12" s="28"/>
      <c r="J12" s="28" t="s">
        <v>36</v>
      </c>
      <c r="K12" s="28"/>
      <c r="L12" s="28" t="s">
        <v>16</v>
      </c>
      <c r="M12" s="28" t="s">
        <v>14</v>
      </c>
      <c r="N12" s="28" t="s">
        <v>17</v>
      </c>
      <c r="O12" s="28" t="s">
        <v>31</v>
      </c>
      <c r="P12" s="28" t="s">
        <v>32</v>
      </c>
      <c r="Q12" s="28" t="s">
        <v>33</v>
      </c>
      <c r="R12" s="28" t="s">
        <v>3</v>
      </c>
      <c r="S12" s="28" t="s">
        <v>4</v>
      </c>
    </row>
    <row r="13" spans="1:81" ht="79.8" customHeight="1" x14ac:dyDescent="0.3">
      <c r="A13" s="32"/>
      <c r="B13" s="32"/>
      <c r="C13" s="32"/>
      <c r="D13" s="32"/>
      <c r="E13" s="34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81" ht="28.95" customHeight="1" x14ac:dyDescent="0.3">
      <c r="A14" s="29"/>
      <c r="B14" s="29"/>
      <c r="C14" s="29"/>
      <c r="D14" s="29"/>
      <c r="E14" s="35"/>
      <c r="F14" s="5" t="s">
        <v>28</v>
      </c>
      <c r="G14" s="20" t="s">
        <v>29</v>
      </c>
      <c r="H14" s="20" t="s">
        <v>28</v>
      </c>
      <c r="I14" s="20" t="s">
        <v>29</v>
      </c>
      <c r="J14" s="20" t="s">
        <v>28</v>
      </c>
      <c r="K14" s="20" t="s">
        <v>29</v>
      </c>
      <c r="L14" s="20" t="s">
        <v>30</v>
      </c>
      <c r="M14" s="20" t="s">
        <v>22</v>
      </c>
      <c r="N14" s="20" t="s">
        <v>22</v>
      </c>
      <c r="O14" s="20" t="s">
        <v>23</v>
      </c>
      <c r="P14" s="20" t="s">
        <v>24</v>
      </c>
      <c r="Q14" s="20" t="s">
        <v>24</v>
      </c>
      <c r="R14" s="20" t="s">
        <v>23</v>
      </c>
      <c r="S14" s="20"/>
    </row>
    <row r="15" spans="1:81" s="6" customFormat="1" ht="12.75" customHeight="1" x14ac:dyDescent="0.2">
      <c r="A15" s="7" t="s">
        <v>50</v>
      </c>
      <c r="B15" s="11" t="s">
        <v>76</v>
      </c>
      <c r="C15" s="11" t="s">
        <v>100</v>
      </c>
      <c r="D15" s="12">
        <v>7500000</v>
      </c>
      <c r="E15" s="12">
        <v>2000000</v>
      </c>
      <c r="F15" s="12" t="s">
        <v>126</v>
      </c>
      <c r="G15" s="10" t="s">
        <v>138</v>
      </c>
      <c r="H15" s="10" t="s">
        <v>129</v>
      </c>
      <c r="I15" s="10" t="s">
        <v>138</v>
      </c>
      <c r="J15" s="10" t="s">
        <v>142</v>
      </c>
      <c r="K15" s="10" t="s">
        <v>138</v>
      </c>
      <c r="L15" s="8">
        <v>33</v>
      </c>
      <c r="M15" s="8">
        <v>13</v>
      </c>
      <c r="N15" s="8">
        <v>14</v>
      </c>
      <c r="O15" s="8">
        <v>5</v>
      </c>
      <c r="P15" s="8">
        <v>6</v>
      </c>
      <c r="Q15" s="8">
        <v>8</v>
      </c>
      <c r="R15" s="8">
        <v>5</v>
      </c>
      <c r="S15" s="9">
        <f t="shared" ref="S15:S40" si="0">SUM(L15:R15)</f>
        <v>84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6" customFormat="1" ht="12.75" customHeight="1" x14ac:dyDescent="0.2">
      <c r="A16" s="7" t="s">
        <v>51</v>
      </c>
      <c r="B16" s="11" t="s">
        <v>77</v>
      </c>
      <c r="C16" s="11" t="s">
        <v>101</v>
      </c>
      <c r="D16" s="12">
        <v>6645618</v>
      </c>
      <c r="E16" s="12">
        <v>1200000</v>
      </c>
      <c r="F16" s="12" t="s">
        <v>127</v>
      </c>
      <c r="G16" s="10" t="s">
        <v>138</v>
      </c>
      <c r="H16" s="10" t="s">
        <v>128</v>
      </c>
      <c r="I16" s="10" t="s">
        <v>139</v>
      </c>
      <c r="J16" s="10" t="s">
        <v>143</v>
      </c>
      <c r="K16" s="10" t="s">
        <v>140</v>
      </c>
      <c r="L16" s="8">
        <v>23</v>
      </c>
      <c r="M16" s="8">
        <v>12</v>
      </c>
      <c r="N16" s="8">
        <v>11</v>
      </c>
      <c r="O16" s="8">
        <v>3</v>
      </c>
      <c r="P16" s="8">
        <v>6</v>
      </c>
      <c r="Q16" s="8">
        <v>6</v>
      </c>
      <c r="R16" s="8">
        <v>3</v>
      </c>
      <c r="S16" s="9">
        <f t="shared" si="0"/>
        <v>64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6" customFormat="1" ht="12.75" customHeight="1" x14ac:dyDescent="0.2">
      <c r="A17" s="7" t="s">
        <v>52</v>
      </c>
      <c r="B17" s="11" t="s">
        <v>77</v>
      </c>
      <c r="C17" s="11" t="s">
        <v>102</v>
      </c>
      <c r="D17" s="12">
        <v>1265565</v>
      </c>
      <c r="E17" s="12">
        <v>573265</v>
      </c>
      <c r="F17" s="12" t="s">
        <v>128</v>
      </c>
      <c r="G17" s="10" t="s">
        <v>139</v>
      </c>
      <c r="H17" s="10" t="s">
        <v>130</v>
      </c>
      <c r="I17" s="10" t="s">
        <v>138</v>
      </c>
      <c r="J17" s="10" t="s">
        <v>144</v>
      </c>
      <c r="K17" s="10" t="s">
        <v>138</v>
      </c>
      <c r="L17" s="8">
        <v>32</v>
      </c>
      <c r="M17" s="8">
        <v>13</v>
      </c>
      <c r="N17" s="8">
        <v>12</v>
      </c>
      <c r="O17" s="8">
        <v>4</v>
      </c>
      <c r="P17" s="8">
        <v>8</v>
      </c>
      <c r="Q17" s="8">
        <v>8</v>
      </c>
      <c r="R17" s="8">
        <v>3</v>
      </c>
      <c r="S17" s="9">
        <f t="shared" si="0"/>
        <v>80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ht="12.75" customHeight="1" x14ac:dyDescent="0.2">
      <c r="A18" s="7" t="s">
        <v>53</v>
      </c>
      <c r="B18" s="11" t="s">
        <v>78</v>
      </c>
      <c r="C18" s="11" t="s">
        <v>103</v>
      </c>
      <c r="D18" s="12">
        <v>2631500</v>
      </c>
      <c r="E18" s="12">
        <v>800000</v>
      </c>
      <c r="F18" s="12" t="s">
        <v>127</v>
      </c>
      <c r="G18" s="10" t="s">
        <v>140</v>
      </c>
      <c r="H18" s="10" t="s">
        <v>141</v>
      </c>
      <c r="I18" s="10" t="s">
        <v>140</v>
      </c>
      <c r="J18" s="10" t="s">
        <v>145</v>
      </c>
      <c r="K18" s="10" t="s">
        <v>138</v>
      </c>
      <c r="L18" s="8">
        <v>24</v>
      </c>
      <c r="M18" s="8">
        <v>8</v>
      </c>
      <c r="N18" s="8">
        <v>10</v>
      </c>
      <c r="O18" s="8">
        <v>4</v>
      </c>
      <c r="P18" s="8">
        <v>8</v>
      </c>
      <c r="Q18" s="8">
        <v>6</v>
      </c>
      <c r="R18" s="8">
        <v>2</v>
      </c>
      <c r="S18" s="9">
        <f t="shared" si="0"/>
        <v>62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ht="12.75" customHeight="1" x14ac:dyDescent="0.2">
      <c r="A19" s="7" t="s">
        <v>54</v>
      </c>
      <c r="B19" s="11" t="s">
        <v>79</v>
      </c>
      <c r="C19" s="11" t="s">
        <v>104</v>
      </c>
      <c r="D19" s="12">
        <v>3973885</v>
      </c>
      <c r="E19" s="12">
        <v>1400000</v>
      </c>
      <c r="F19" s="12" t="s">
        <v>129</v>
      </c>
      <c r="G19" s="10" t="s">
        <v>140</v>
      </c>
      <c r="H19" s="10" t="s">
        <v>126</v>
      </c>
      <c r="I19" s="10" t="s">
        <v>138</v>
      </c>
      <c r="J19" s="10" t="s">
        <v>146</v>
      </c>
      <c r="K19" s="10" t="s">
        <v>140</v>
      </c>
      <c r="L19" s="8">
        <v>25</v>
      </c>
      <c r="M19" s="8">
        <v>11</v>
      </c>
      <c r="N19" s="8">
        <v>10</v>
      </c>
      <c r="O19" s="8">
        <v>4</v>
      </c>
      <c r="P19" s="8">
        <v>6</v>
      </c>
      <c r="Q19" s="8">
        <v>8</v>
      </c>
      <c r="R19" s="8">
        <v>4</v>
      </c>
      <c r="S19" s="9">
        <f t="shared" si="0"/>
        <v>68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6" customFormat="1" ht="12.75" customHeight="1" x14ac:dyDescent="0.2">
      <c r="A20" s="7" t="s">
        <v>55</v>
      </c>
      <c r="B20" s="11" t="s">
        <v>80</v>
      </c>
      <c r="C20" s="11" t="s">
        <v>105</v>
      </c>
      <c r="D20" s="12">
        <v>3109830</v>
      </c>
      <c r="E20" s="12">
        <v>920000</v>
      </c>
      <c r="F20" s="12" t="s">
        <v>130</v>
      </c>
      <c r="G20" s="10" t="s">
        <v>140</v>
      </c>
      <c r="H20" s="10" t="s">
        <v>136</v>
      </c>
      <c r="I20" s="10" t="s">
        <v>140</v>
      </c>
      <c r="J20" s="10" t="s">
        <v>147</v>
      </c>
      <c r="K20" s="10" t="s">
        <v>140</v>
      </c>
      <c r="L20" s="8">
        <v>34</v>
      </c>
      <c r="M20" s="8">
        <v>10</v>
      </c>
      <c r="N20" s="8">
        <v>12</v>
      </c>
      <c r="O20" s="8">
        <v>4</v>
      </c>
      <c r="P20" s="8">
        <v>8</v>
      </c>
      <c r="Q20" s="8">
        <v>8</v>
      </c>
      <c r="R20" s="8">
        <v>4</v>
      </c>
      <c r="S20" s="9">
        <f t="shared" si="0"/>
        <v>80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6" customFormat="1" ht="12.75" customHeight="1" x14ac:dyDescent="0.2">
      <c r="A21" s="7" t="s">
        <v>56</v>
      </c>
      <c r="B21" s="11" t="s">
        <v>81</v>
      </c>
      <c r="C21" s="11" t="s">
        <v>106</v>
      </c>
      <c r="D21" s="12">
        <v>750000</v>
      </c>
      <c r="E21" s="12">
        <v>400000</v>
      </c>
      <c r="F21" s="12" t="s">
        <v>131</v>
      </c>
      <c r="G21" s="10" t="s">
        <v>139</v>
      </c>
      <c r="H21" s="10" t="s">
        <v>137</v>
      </c>
      <c r="I21" s="10" t="s">
        <v>138</v>
      </c>
      <c r="J21" s="10" t="s">
        <v>148</v>
      </c>
      <c r="K21" s="10" t="s">
        <v>138</v>
      </c>
      <c r="L21" s="8">
        <v>25</v>
      </c>
      <c r="M21" s="8">
        <v>13</v>
      </c>
      <c r="N21" s="8">
        <v>12</v>
      </c>
      <c r="O21" s="8">
        <v>5</v>
      </c>
      <c r="P21" s="8">
        <v>7</v>
      </c>
      <c r="Q21" s="8">
        <v>7</v>
      </c>
      <c r="R21" s="8">
        <v>4</v>
      </c>
      <c r="S21" s="9">
        <f t="shared" si="0"/>
        <v>73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2.75" customHeight="1" x14ac:dyDescent="0.2">
      <c r="A22" s="7" t="s">
        <v>57</v>
      </c>
      <c r="B22" s="11" t="s">
        <v>82</v>
      </c>
      <c r="C22" s="11" t="s">
        <v>107</v>
      </c>
      <c r="D22" s="12">
        <v>3691389</v>
      </c>
      <c r="E22" s="12">
        <v>1808781</v>
      </c>
      <c r="F22" s="12" t="s">
        <v>132</v>
      </c>
      <c r="G22" s="10" t="s">
        <v>138</v>
      </c>
      <c r="H22" s="10" t="s">
        <v>127</v>
      </c>
      <c r="I22" s="10" t="s">
        <v>138</v>
      </c>
      <c r="J22" s="10" t="s">
        <v>149</v>
      </c>
      <c r="K22" s="10" t="s">
        <v>140</v>
      </c>
      <c r="L22" s="8">
        <v>24</v>
      </c>
      <c r="M22" s="8">
        <v>9</v>
      </c>
      <c r="N22" s="8">
        <v>9</v>
      </c>
      <c r="O22" s="8">
        <v>4</v>
      </c>
      <c r="P22" s="8">
        <v>6</v>
      </c>
      <c r="Q22" s="8">
        <v>5</v>
      </c>
      <c r="R22" s="8">
        <v>2</v>
      </c>
      <c r="S22" s="9">
        <f t="shared" si="0"/>
        <v>59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2.75" customHeight="1" x14ac:dyDescent="0.2">
      <c r="A23" s="7" t="s">
        <v>58</v>
      </c>
      <c r="B23" s="11" t="s">
        <v>83</v>
      </c>
      <c r="C23" s="11" t="s">
        <v>108</v>
      </c>
      <c r="D23" s="12">
        <v>2147700</v>
      </c>
      <c r="E23" s="12">
        <v>800000</v>
      </c>
      <c r="F23" s="12" t="s">
        <v>133</v>
      </c>
      <c r="G23" s="10" t="s">
        <v>138</v>
      </c>
      <c r="H23" s="10" t="s">
        <v>132</v>
      </c>
      <c r="I23" s="10" t="s">
        <v>140</v>
      </c>
      <c r="J23" s="10" t="s">
        <v>150</v>
      </c>
      <c r="K23" s="10" t="s">
        <v>138</v>
      </c>
      <c r="L23" s="8">
        <v>30</v>
      </c>
      <c r="M23" s="8">
        <v>13</v>
      </c>
      <c r="N23" s="8">
        <v>13</v>
      </c>
      <c r="O23" s="8">
        <v>5</v>
      </c>
      <c r="P23" s="8">
        <v>8</v>
      </c>
      <c r="Q23" s="8">
        <v>9</v>
      </c>
      <c r="R23" s="8">
        <v>3</v>
      </c>
      <c r="S23" s="9">
        <f t="shared" si="0"/>
        <v>81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2.75" customHeight="1" x14ac:dyDescent="0.2">
      <c r="A24" s="7" t="s">
        <v>59</v>
      </c>
      <c r="B24" s="11" t="s">
        <v>84</v>
      </c>
      <c r="C24" s="11" t="s">
        <v>109</v>
      </c>
      <c r="D24" s="12">
        <v>3787604</v>
      </c>
      <c r="E24" s="12">
        <v>1450000</v>
      </c>
      <c r="F24" s="12" t="s">
        <v>134</v>
      </c>
      <c r="G24" s="10" t="s">
        <v>138</v>
      </c>
      <c r="H24" s="10" t="s">
        <v>139</v>
      </c>
      <c r="I24" s="10" t="s">
        <v>139</v>
      </c>
      <c r="J24" s="10" t="s">
        <v>151</v>
      </c>
      <c r="K24" s="10" t="s">
        <v>138</v>
      </c>
      <c r="L24" s="8">
        <v>30</v>
      </c>
      <c r="M24" s="8">
        <v>13</v>
      </c>
      <c r="N24" s="8">
        <v>12</v>
      </c>
      <c r="O24" s="8">
        <v>4</v>
      </c>
      <c r="P24" s="8">
        <v>7</v>
      </c>
      <c r="Q24" s="8">
        <v>8</v>
      </c>
      <c r="R24" s="8">
        <v>4</v>
      </c>
      <c r="S24" s="9">
        <f t="shared" si="0"/>
        <v>78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75" customHeight="1" x14ac:dyDescent="0.2">
      <c r="A25" s="7" t="s">
        <v>60</v>
      </c>
      <c r="B25" s="11" t="s">
        <v>85</v>
      </c>
      <c r="C25" s="11" t="s">
        <v>110</v>
      </c>
      <c r="D25" s="12">
        <v>5700000</v>
      </c>
      <c r="E25" s="12">
        <v>2700000</v>
      </c>
      <c r="F25" s="12" t="s">
        <v>126</v>
      </c>
      <c r="G25" s="10" t="s">
        <v>138</v>
      </c>
      <c r="H25" s="10" t="s">
        <v>135</v>
      </c>
      <c r="I25" s="10" t="s">
        <v>138</v>
      </c>
      <c r="J25" s="10" t="s">
        <v>152</v>
      </c>
      <c r="K25" s="10" t="s">
        <v>140</v>
      </c>
      <c r="L25" s="8">
        <v>24</v>
      </c>
      <c r="M25" s="8">
        <v>11</v>
      </c>
      <c r="N25" s="8">
        <v>11</v>
      </c>
      <c r="O25" s="8">
        <v>3</v>
      </c>
      <c r="P25" s="8">
        <v>7</v>
      </c>
      <c r="Q25" s="8">
        <v>5</v>
      </c>
      <c r="R25" s="8">
        <v>5</v>
      </c>
      <c r="S25" s="9">
        <f t="shared" si="0"/>
        <v>66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6" customFormat="1" ht="12.75" customHeight="1" x14ac:dyDescent="0.2">
      <c r="A26" s="7" t="s">
        <v>61</v>
      </c>
      <c r="B26" s="11" t="s">
        <v>86</v>
      </c>
      <c r="C26" s="11" t="s">
        <v>111</v>
      </c>
      <c r="D26" s="12">
        <v>5580650</v>
      </c>
      <c r="E26" s="12">
        <v>1300000</v>
      </c>
      <c r="F26" s="12" t="s">
        <v>139</v>
      </c>
      <c r="G26" s="10" t="s">
        <v>139</v>
      </c>
      <c r="H26" s="10" t="s">
        <v>130</v>
      </c>
      <c r="I26" s="10" t="s">
        <v>138</v>
      </c>
      <c r="J26" s="10" t="s">
        <v>153</v>
      </c>
      <c r="K26" s="10" t="s">
        <v>138</v>
      </c>
      <c r="L26" s="8">
        <v>32</v>
      </c>
      <c r="M26" s="8">
        <v>13</v>
      </c>
      <c r="N26" s="8">
        <v>13</v>
      </c>
      <c r="O26" s="8">
        <v>5</v>
      </c>
      <c r="P26" s="8">
        <v>8</v>
      </c>
      <c r="Q26" s="8">
        <v>8</v>
      </c>
      <c r="R26" s="8">
        <v>3</v>
      </c>
      <c r="S26" s="9">
        <f t="shared" si="0"/>
        <v>82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6" customFormat="1" ht="12.75" customHeight="1" x14ac:dyDescent="0.2">
      <c r="A27" s="7" t="s">
        <v>62</v>
      </c>
      <c r="B27" s="11" t="s">
        <v>87</v>
      </c>
      <c r="C27" s="11" t="s">
        <v>112</v>
      </c>
      <c r="D27" s="12">
        <v>1906000</v>
      </c>
      <c r="E27" s="12">
        <v>700000</v>
      </c>
      <c r="F27" s="12" t="s">
        <v>128</v>
      </c>
      <c r="G27" s="10" t="s">
        <v>139</v>
      </c>
      <c r="H27" s="10" t="s">
        <v>134</v>
      </c>
      <c r="I27" s="10" t="s">
        <v>138</v>
      </c>
      <c r="J27" s="10" t="s">
        <v>148</v>
      </c>
      <c r="K27" s="10" t="s">
        <v>140</v>
      </c>
      <c r="L27" s="8">
        <v>32</v>
      </c>
      <c r="M27" s="8">
        <v>10</v>
      </c>
      <c r="N27" s="8">
        <v>13</v>
      </c>
      <c r="O27" s="8">
        <v>4</v>
      </c>
      <c r="P27" s="8">
        <v>7</v>
      </c>
      <c r="Q27" s="8">
        <v>7</v>
      </c>
      <c r="R27" s="8">
        <v>3</v>
      </c>
      <c r="S27" s="9">
        <f t="shared" si="0"/>
        <v>76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6" customFormat="1" ht="12.75" customHeight="1" x14ac:dyDescent="0.2">
      <c r="A28" s="7" t="s">
        <v>63</v>
      </c>
      <c r="B28" s="11" t="s">
        <v>88</v>
      </c>
      <c r="C28" s="11" t="s">
        <v>113</v>
      </c>
      <c r="D28" s="12">
        <v>4297380</v>
      </c>
      <c r="E28" s="12">
        <v>1800000</v>
      </c>
      <c r="F28" s="12" t="s">
        <v>130</v>
      </c>
      <c r="G28" s="10" t="s">
        <v>140</v>
      </c>
      <c r="H28" s="10" t="s">
        <v>129</v>
      </c>
      <c r="I28" s="10" t="s">
        <v>138</v>
      </c>
      <c r="J28" s="10" t="s">
        <v>154</v>
      </c>
      <c r="K28" s="10" t="s">
        <v>138</v>
      </c>
      <c r="L28" s="8">
        <v>21</v>
      </c>
      <c r="M28" s="8">
        <v>12</v>
      </c>
      <c r="N28" s="8">
        <v>9</v>
      </c>
      <c r="O28" s="8">
        <v>4</v>
      </c>
      <c r="P28" s="8">
        <v>7</v>
      </c>
      <c r="Q28" s="8">
        <v>5</v>
      </c>
      <c r="R28" s="8">
        <v>2</v>
      </c>
      <c r="S28" s="9">
        <f t="shared" si="0"/>
        <v>60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6" customFormat="1" ht="12.75" customHeight="1" x14ac:dyDescent="0.2">
      <c r="A29" s="7" t="s">
        <v>64</v>
      </c>
      <c r="B29" s="11" t="s">
        <v>87</v>
      </c>
      <c r="C29" s="11" t="s">
        <v>114</v>
      </c>
      <c r="D29" s="12">
        <v>638500</v>
      </c>
      <c r="E29" s="12">
        <v>278500</v>
      </c>
      <c r="F29" s="12" t="s">
        <v>131</v>
      </c>
      <c r="G29" s="10" t="s">
        <v>139</v>
      </c>
      <c r="H29" s="10" t="s">
        <v>128</v>
      </c>
      <c r="I29" s="10" t="s">
        <v>139</v>
      </c>
      <c r="J29" s="10" t="s">
        <v>142</v>
      </c>
      <c r="K29" s="10" t="s">
        <v>140</v>
      </c>
      <c r="L29" s="8">
        <v>26</v>
      </c>
      <c r="M29" s="8">
        <v>13</v>
      </c>
      <c r="N29" s="8">
        <v>12</v>
      </c>
      <c r="O29" s="8">
        <v>4</v>
      </c>
      <c r="P29" s="8">
        <v>6</v>
      </c>
      <c r="Q29" s="8">
        <v>4</v>
      </c>
      <c r="R29" s="8">
        <v>3</v>
      </c>
      <c r="S29" s="9">
        <f t="shared" si="0"/>
        <v>68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6" customFormat="1" ht="12.75" customHeight="1" x14ac:dyDescent="0.2">
      <c r="A30" s="7" t="s">
        <v>65</v>
      </c>
      <c r="B30" s="11" t="s">
        <v>89</v>
      </c>
      <c r="C30" s="11" t="s">
        <v>115</v>
      </c>
      <c r="D30" s="12">
        <v>2730000</v>
      </c>
      <c r="E30" s="12">
        <v>350000</v>
      </c>
      <c r="F30" s="12" t="s">
        <v>135</v>
      </c>
      <c r="G30" s="10" t="s">
        <v>138</v>
      </c>
      <c r="H30" s="10" t="s">
        <v>128</v>
      </c>
      <c r="I30" s="10" t="s">
        <v>139</v>
      </c>
      <c r="J30" s="10" t="s">
        <v>143</v>
      </c>
      <c r="K30" s="10" t="s">
        <v>138</v>
      </c>
      <c r="L30" s="8">
        <v>33</v>
      </c>
      <c r="M30" s="8">
        <v>10</v>
      </c>
      <c r="N30" s="8">
        <v>12</v>
      </c>
      <c r="O30" s="8">
        <v>5</v>
      </c>
      <c r="P30" s="8">
        <v>9</v>
      </c>
      <c r="Q30" s="8">
        <v>8</v>
      </c>
      <c r="R30" s="8">
        <v>4</v>
      </c>
      <c r="S30" s="9">
        <f t="shared" si="0"/>
        <v>81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6" customFormat="1" ht="12.75" customHeight="1" x14ac:dyDescent="0.2">
      <c r="A31" s="7" t="s">
        <v>66</v>
      </c>
      <c r="B31" s="11" t="s">
        <v>90</v>
      </c>
      <c r="C31" s="11" t="s">
        <v>116</v>
      </c>
      <c r="D31" s="12">
        <v>3746604</v>
      </c>
      <c r="E31" s="12">
        <v>518875</v>
      </c>
      <c r="F31" s="12" t="s">
        <v>132</v>
      </c>
      <c r="G31" s="10" t="s">
        <v>140</v>
      </c>
      <c r="H31" s="10" t="s">
        <v>126</v>
      </c>
      <c r="I31" s="10" t="s">
        <v>140</v>
      </c>
      <c r="J31" s="10" t="s">
        <v>144</v>
      </c>
      <c r="K31" s="10" t="s">
        <v>140</v>
      </c>
      <c r="L31" s="8">
        <v>22</v>
      </c>
      <c r="M31" s="8">
        <v>9</v>
      </c>
      <c r="N31" s="8">
        <v>10</v>
      </c>
      <c r="O31" s="8">
        <v>4</v>
      </c>
      <c r="P31" s="8">
        <v>6</v>
      </c>
      <c r="Q31" s="8">
        <v>4</v>
      </c>
      <c r="R31" s="8">
        <v>2</v>
      </c>
      <c r="S31" s="9">
        <f t="shared" si="0"/>
        <v>57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s="6" customFormat="1" ht="12.75" customHeight="1" x14ac:dyDescent="0.2">
      <c r="A32" s="7" t="s">
        <v>67</v>
      </c>
      <c r="B32" s="11" t="s">
        <v>91</v>
      </c>
      <c r="C32" s="11" t="s">
        <v>117</v>
      </c>
      <c r="D32" s="12">
        <v>5273100</v>
      </c>
      <c r="E32" s="12">
        <v>1500000</v>
      </c>
      <c r="F32" s="12" t="s">
        <v>127</v>
      </c>
      <c r="G32" s="10" t="s">
        <v>138</v>
      </c>
      <c r="H32" s="10" t="s">
        <v>139</v>
      </c>
      <c r="I32" s="10" t="s">
        <v>139</v>
      </c>
      <c r="J32" s="10" t="s">
        <v>145</v>
      </c>
      <c r="K32" s="10" t="s">
        <v>138</v>
      </c>
      <c r="L32" s="8">
        <v>24</v>
      </c>
      <c r="M32" s="8">
        <v>11</v>
      </c>
      <c r="N32" s="8">
        <v>9</v>
      </c>
      <c r="O32" s="8">
        <v>4</v>
      </c>
      <c r="P32" s="8">
        <v>8</v>
      </c>
      <c r="Q32" s="8">
        <v>6</v>
      </c>
      <c r="R32" s="8">
        <v>2</v>
      </c>
      <c r="S32" s="9">
        <f t="shared" si="0"/>
        <v>64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</row>
    <row r="33" spans="1:81" s="6" customFormat="1" ht="12.75" customHeight="1" x14ac:dyDescent="0.2">
      <c r="A33" s="7" t="s">
        <v>68</v>
      </c>
      <c r="B33" s="11" t="s">
        <v>92</v>
      </c>
      <c r="C33" s="11" t="s">
        <v>118</v>
      </c>
      <c r="D33" s="12">
        <v>3820000</v>
      </c>
      <c r="E33" s="12">
        <v>2700000</v>
      </c>
      <c r="F33" s="12" t="s">
        <v>126</v>
      </c>
      <c r="G33" s="10" t="s">
        <v>138</v>
      </c>
      <c r="H33" s="10" t="s">
        <v>141</v>
      </c>
      <c r="I33" s="10" t="s">
        <v>138</v>
      </c>
      <c r="J33" s="10" t="s">
        <v>146</v>
      </c>
      <c r="K33" s="10" t="s">
        <v>138</v>
      </c>
      <c r="L33" s="8">
        <v>36</v>
      </c>
      <c r="M33" s="8">
        <v>11</v>
      </c>
      <c r="N33" s="8">
        <v>13</v>
      </c>
      <c r="O33" s="8">
        <v>5</v>
      </c>
      <c r="P33" s="8">
        <v>7</v>
      </c>
      <c r="Q33" s="8">
        <v>8</v>
      </c>
      <c r="R33" s="8">
        <v>3</v>
      </c>
      <c r="S33" s="9">
        <f t="shared" si="0"/>
        <v>83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</row>
    <row r="34" spans="1:81" s="6" customFormat="1" ht="12.75" customHeight="1" x14ac:dyDescent="0.2">
      <c r="A34" s="7" t="s">
        <v>69</v>
      </c>
      <c r="B34" s="11" t="s">
        <v>93</v>
      </c>
      <c r="C34" s="11" t="s">
        <v>119</v>
      </c>
      <c r="D34" s="12">
        <v>5671302</v>
      </c>
      <c r="E34" s="12">
        <v>1400000</v>
      </c>
      <c r="F34" s="12" t="s">
        <v>139</v>
      </c>
      <c r="G34" s="10" t="s">
        <v>139</v>
      </c>
      <c r="H34" s="10" t="s">
        <v>126</v>
      </c>
      <c r="I34" s="10" t="s">
        <v>138</v>
      </c>
      <c r="J34" s="10" t="s">
        <v>147</v>
      </c>
      <c r="K34" s="10" t="s">
        <v>138</v>
      </c>
      <c r="L34" s="8">
        <v>35</v>
      </c>
      <c r="M34" s="8">
        <v>10</v>
      </c>
      <c r="N34" s="8">
        <v>12</v>
      </c>
      <c r="O34" s="8">
        <v>4</v>
      </c>
      <c r="P34" s="8">
        <v>7</v>
      </c>
      <c r="Q34" s="8">
        <v>8</v>
      </c>
      <c r="R34" s="8">
        <v>3</v>
      </c>
      <c r="S34" s="9">
        <f t="shared" si="0"/>
        <v>79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</row>
    <row r="35" spans="1:81" s="6" customFormat="1" ht="12.75" customHeight="1" x14ac:dyDescent="0.2">
      <c r="A35" s="7" t="s">
        <v>70</v>
      </c>
      <c r="B35" s="11" t="s">
        <v>94</v>
      </c>
      <c r="C35" s="11" t="s">
        <v>120</v>
      </c>
      <c r="D35" s="12">
        <v>1688970</v>
      </c>
      <c r="E35" s="12">
        <v>523000</v>
      </c>
      <c r="F35" s="12" t="s">
        <v>129</v>
      </c>
      <c r="G35" s="10" t="s">
        <v>138</v>
      </c>
      <c r="H35" s="10" t="s">
        <v>133</v>
      </c>
      <c r="I35" s="10" t="s">
        <v>138</v>
      </c>
      <c r="J35" s="10" t="s">
        <v>155</v>
      </c>
      <c r="K35" s="10" t="s">
        <v>140</v>
      </c>
      <c r="L35" s="8">
        <v>28</v>
      </c>
      <c r="M35" s="8">
        <v>10</v>
      </c>
      <c r="N35" s="8">
        <v>10</v>
      </c>
      <c r="O35" s="8">
        <v>3</v>
      </c>
      <c r="P35" s="8">
        <v>6</v>
      </c>
      <c r="Q35" s="8">
        <v>4</v>
      </c>
      <c r="R35" s="8">
        <v>3</v>
      </c>
      <c r="S35" s="9">
        <f t="shared" si="0"/>
        <v>64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</row>
    <row r="36" spans="1:81" s="6" customFormat="1" ht="12.75" customHeight="1" x14ac:dyDescent="0.2">
      <c r="A36" s="7" t="s">
        <v>71</v>
      </c>
      <c r="B36" s="11" t="s">
        <v>95</v>
      </c>
      <c r="C36" s="11" t="s">
        <v>121</v>
      </c>
      <c r="D36" s="12">
        <v>3253000</v>
      </c>
      <c r="E36" s="12">
        <v>1200000</v>
      </c>
      <c r="F36" s="12" t="s">
        <v>130</v>
      </c>
      <c r="G36" s="10" t="s">
        <v>138</v>
      </c>
      <c r="H36" s="10" t="s">
        <v>135</v>
      </c>
      <c r="I36" s="10" t="s">
        <v>138</v>
      </c>
      <c r="J36" s="10" t="s">
        <v>149</v>
      </c>
      <c r="K36" s="10" t="s">
        <v>138</v>
      </c>
      <c r="L36" s="8">
        <v>35</v>
      </c>
      <c r="M36" s="8">
        <v>12</v>
      </c>
      <c r="N36" s="8">
        <v>12</v>
      </c>
      <c r="O36" s="8">
        <v>5</v>
      </c>
      <c r="P36" s="8">
        <v>9</v>
      </c>
      <c r="Q36" s="8">
        <v>8</v>
      </c>
      <c r="R36" s="8">
        <v>4</v>
      </c>
      <c r="S36" s="9">
        <f t="shared" si="0"/>
        <v>85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</row>
    <row r="37" spans="1:81" s="6" customFormat="1" ht="12.75" customHeight="1" x14ac:dyDescent="0.2">
      <c r="A37" s="7" t="s">
        <v>72</v>
      </c>
      <c r="B37" s="11" t="s">
        <v>96</v>
      </c>
      <c r="C37" s="11" t="s">
        <v>122</v>
      </c>
      <c r="D37" s="12">
        <v>9732632</v>
      </c>
      <c r="E37" s="12">
        <v>850000</v>
      </c>
      <c r="F37" s="12" t="s">
        <v>131</v>
      </c>
      <c r="G37" s="10" t="s">
        <v>139</v>
      </c>
      <c r="H37" s="10" t="s">
        <v>137</v>
      </c>
      <c r="I37" s="10" t="s">
        <v>138</v>
      </c>
      <c r="J37" s="10" t="s">
        <v>156</v>
      </c>
      <c r="K37" s="10" t="s">
        <v>138</v>
      </c>
      <c r="L37" s="8">
        <v>35</v>
      </c>
      <c r="M37" s="8">
        <v>14</v>
      </c>
      <c r="N37" s="8">
        <v>13</v>
      </c>
      <c r="O37" s="8">
        <v>3</v>
      </c>
      <c r="P37" s="8">
        <v>8</v>
      </c>
      <c r="Q37" s="8">
        <v>6</v>
      </c>
      <c r="R37" s="8">
        <v>4</v>
      </c>
      <c r="S37" s="9">
        <f t="shared" si="0"/>
        <v>83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</row>
    <row r="38" spans="1:81" s="6" customFormat="1" ht="12.75" customHeight="1" x14ac:dyDescent="0.2">
      <c r="A38" s="7" t="s">
        <v>73</v>
      </c>
      <c r="B38" s="11" t="s">
        <v>97</v>
      </c>
      <c r="C38" s="11" t="s">
        <v>123</v>
      </c>
      <c r="D38" s="12">
        <v>1844273</v>
      </c>
      <c r="E38" s="12">
        <v>970273</v>
      </c>
      <c r="F38" s="12" t="s">
        <v>132</v>
      </c>
      <c r="G38" s="10" t="s">
        <v>138</v>
      </c>
      <c r="H38" s="10" t="s">
        <v>127</v>
      </c>
      <c r="I38" s="10" t="s">
        <v>138</v>
      </c>
      <c r="J38" s="10" t="s">
        <v>151</v>
      </c>
      <c r="K38" s="10" t="s">
        <v>138</v>
      </c>
      <c r="L38" s="8">
        <v>31</v>
      </c>
      <c r="M38" s="8">
        <v>12</v>
      </c>
      <c r="N38" s="8">
        <v>13</v>
      </c>
      <c r="O38" s="8">
        <v>4</v>
      </c>
      <c r="P38" s="8">
        <v>8</v>
      </c>
      <c r="Q38" s="8">
        <v>5</v>
      </c>
      <c r="R38" s="8">
        <v>4</v>
      </c>
      <c r="S38" s="9">
        <f t="shared" si="0"/>
        <v>77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</row>
    <row r="39" spans="1:81" s="6" customFormat="1" ht="12.75" customHeight="1" x14ac:dyDescent="0.2">
      <c r="A39" s="7" t="s">
        <v>74</v>
      </c>
      <c r="B39" s="11" t="s">
        <v>98</v>
      </c>
      <c r="C39" s="11" t="s">
        <v>124</v>
      </c>
      <c r="D39" s="12">
        <v>3586934</v>
      </c>
      <c r="E39" s="12">
        <v>1200000</v>
      </c>
      <c r="F39" s="12" t="s">
        <v>136</v>
      </c>
      <c r="G39" s="10" t="s">
        <v>138</v>
      </c>
      <c r="H39" s="10" t="s">
        <v>132</v>
      </c>
      <c r="I39" s="10" t="s">
        <v>138</v>
      </c>
      <c r="J39" s="10" t="s">
        <v>152</v>
      </c>
      <c r="K39" s="10" t="s">
        <v>138</v>
      </c>
      <c r="L39" s="8">
        <v>36</v>
      </c>
      <c r="M39" s="8">
        <v>11</v>
      </c>
      <c r="N39" s="8">
        <v>13</v>
      </c>
      <c r="O39" s="8">
        <v>5</v>
      </c>
      <c r="P39" s="8">
        <v>10</v>
      </c>
      <c r="Q39" s="8">
        <v>9</v>
      </c>
      <c r="R39" s="8">
        <v>3</v>
      </c>
      <c r="S39" s="9">
        <f t="shared" si="0"/>
        <v>87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</row>
    <row r="40" spans="1:81" s="6" customFormat="1" ht="12.75" customHeight="1" x14ac:dyDescent="0.2">
      <c r="A40" s="7" t="s">
        <v>75</v>
      </c>
      <c r="B40" s="11" t="s">
        <v>99</v>
      </c>
      <c r="C40" s="11" t="s">
        <v>125</v>
      </c>
      <c r="D40" s="12">
        <v>6999000</v>
      </c>
      <c r="E40" s="12">
        <v>2500000</v>
      </c>
      <c r="F40" s="12" t="s">
        <v>137</v>
      </c>
      <c r="G40" s="10" t="s">
        <v>140</v>
      </c>
      <c r="H40" s="10" t="s">
        <v>136</v>
      </c>
      <c r="I40" s="10" t="s">
        <v>140</v>
      </c>
      <c r="J40" s="10" t="s">
        <v>153</v>
      </c>
      <c r="K40" s="10" t="s">
        <v>140</v>
      </c>
      <c r="L40" s="8">
        <v>18</v>
      </c>
      <c r="M40" s="8">
        <v>9</v>
      </c>
      <c r="N40" s="8">
        <v>11</v>
      </c>
      <c r="O40" s="8">
        <v>4</v>
      </c>
      <c r="P40" s="8">
        <v>6</v>
      </c>
      <c r="Q40" s="8">
        <v>4</v>
      </c>
      <c r="R40" s="8">
        <v>3</v>
      </c>
      <c r="S40" s="9">
        <f t="shared" si="0"/>
        <v>55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x14ac:dyDescent="0.3">
      <c r="D41" s="13">
        <f>SUM(D15:D40)</f>
        <v>101971436</v>
      </c>
      <c r="E41" s="13">
        <f>SUM(E15:E40)</f>
        <v>31842694</v>
      </c>
      <c r="F41" s="13"/>
    </row>
    <row r="42" spans="1:81" x14ac:dyDescent="0.3">
      <c r="E42" s="13"/>
      <c r="F42" s="13"/>
      <c r="G42" s="13"/>
      <c r="H42" s="13"/>
    </row>
  </sheetData>
  <mergeCells count="16">
    <mergeCell ref="F12:G13"/>
    <mergeCell ref="A12:A14"/>
    <mergeCell ref="B12:B14"/>
    <mergeCell ref="C12:C14"/>
    <mergeCell ref="D12:D14"/>
    <mergeCell ref="E12:E14"/>
    <mergeCell ref="P12:P13"/>
    <mergeCell ref="Q12:Q13"/>
    <mergeCell ref="R12:R13"/>
    <mergeCell ref="S12:S13"/>
    <mergeCell ref="H12:I13"/>
    <mergeCell ref="J12:K13"/>
    <mergeCell ref="L12:L13"/>
    <mergeCell ref="M12:M13"/>
    <mergeCell ref="N12:N13"/>
    <mergeCell ref="O12:O13"/>
  </mergeCells>
  <dataValidations count="4">
    <dataValidation type="whole" operator="lessThanOrEqual" allowBlank="1" showInputMessage="1" showErrorMessage="1" error="max. 40" sqref="L15:L40">
      <formula1>40</formula1>
    </dataValidation>
    <dataValidation type="whole" operator="lessThanOrEqual" allowBlank="1" showInputMessage="1" showErrorMessage="1" sqref="M15:N40">
      <formula1>15</formula1>
    </dataValidation>
    <dataValidation type="whole" operator="lessThanOrEqual" allowBlank="1" showInputMessage="1" showErrorMessage="1" error="max. 5" sqref="O15:O40 R15:R40">
      <formula1>5</formula1>
    </dataValidation>
    <dataValidation type="whole" operator="lessThanOrEqual" allowBlank="1" showInputMessage="1" showErrorMessage="1" error="max. 10" sqref="P15:Q40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42"/>
  <sheetViews>
    <sheetView zoomScale="60" zoomScaleNormal="60" workbookViewId="0"/>
  </sheetViews>
  <sheetFormatPr defaultColWidth="9.109375" defaultRowHeight="12" x14ac:dyDescent="0.3"/>
  <cols>
    <col min="1" max="1" width="12.44140625" style="2" customWidth="1"/>
    <col min="2" max="2" width="41.44140625" style="2" customWidth="1"/>
    <col min="3" max="3" width="37.44140625" style="2" customWidth="1"/>
    <col min="4" max="4" width="15.5546875" style="2" customWidth="1"/>
    <col min="5" max="5" width="15" style="2" customWidth="1"/>
    <col min="6" max="6" width="29" style="2" customWidth="1"/>
    <col min="7" max="7" width="5.6640625" style="3" customWidth="1"/>
    <col min="8" max="8" width="19.88671875" style="3" customWidth="1"/>
    <col min="9" max="9" width="5.6640625" style="2" customWidth="1"/>
    <col min="10" max="10" width="19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1" ht="38.25" customHeight="1" x14ac:dyDescent="0.3">
      <c r="A1" s="1" t="s">
        <v>38</v>
      </c>
    </row>
    <row r="2" spans="1:81" ht="14.4" x14ac:dyDescent="0.3">
      <c r="A2" s="4" t="s">
        <v>39</v>
      </c>
      <c r="D2" s="4" t="s">
        <v>26</v>
      </c>
    </row>
    <row r="3" spans="1:81" ht="14.4" x14ac:dyDescent="0.3">
      <c r="A3" s="4" t="s">
        <v>37</v>
      </c>
      <c r="D3" s="2" t="s">
        <v>44</v>
      </c>
    </row>
    <row r="4" spans="1:81" ht="14.4" x14ac:dyDescent="0.3">
      <c r="A4" s="4" t="s">
        <v>40</v>
      </c>
      <c r="D4" s="2" t="s">
        <v>45</v>
      </c>
    </row>
    <row r="5" spans="1:81" ht="12.6" x14ac:dyDescent="0.3">
      <c r="A5" s="4" t="s">
        <v>41</v>
      </c>
      <c r="D5" s="2" t="s">
        <v>46</v>
      </c>
    </row>
    <row r="6" spans="1:81" ht="14.4" x14ac:dyDescent="0.3">
      <c r="A6" s="4" t="s">
        <v>42</v>
      </c>
      <c r="D6" s="2" t="s">
        <v>47</v>
      </c>
    </row>
    <row r="7" spans="1:81" ht="12.6" x14ac:dyDescent="0.3">
      <c r="A7" s="4"/>
      <c r="D7" s="2" t="s">
        <v>48</v>
      </c>
    </row>
    <row r="8" spans="1:81" ht="14.4" x14ac:dyDescent="0.3">
      <c r="A8" s="14" t="s">
        <v>43</v>
      </c>
    </row>
    <row r="9" spans="1:81" ht="12.6" x14ac:dyDescent="0.3">
      <c r="A9" s="4" t="s">
        <v>25</v>
      </c>
      <c r="D9" s="4" t="s">
        <v>27</v>
      </c>
    </row>
    <row r="10" spans="1:81" x14ac:dyDescent="0.2">
      <c r="D10" s="17" t="s">
        <v>49</v>
      </c>
    </row>
    <row r="11" spans="1:81" ht="12.6" x14ac:dyDescent="0.3">
      <c r="A11" s="4"/>
    </row>
    <row r="12" spans="1:81" ht="26.4" customHeight="1" x14ac:dyDescent="0.3">
      <c r="A12" s="28" t="s">
        <v>0</v>
      </c>
      <c r="B12" s="28" t="s">
        <v>1</v>
      </c>
      <c r="C12" s="28" t="s">
        <v>20</v>
      </c>
      <c r="D12" s="28" t="s">
        <v>13</v>
      </c>
      <c r="E12" s="33" t="s">
        <v>2</v>
      </c>
      <c r="F12" s="28" t="s">
        <v>34</v>
      </c>
      <c r="G12" s="28"/>
      <c r="H12" s="28" t="s">
        <v>35</v>
      </c>
      <c r="I12" s="28"/>
      <c r="J12" s="28" t="s">
        <v>36</v>
      </c>
      <c r="K12" s="28"/>
      <c r="L12" s="28" t="s">
        <v>16</v>
      </c>
      <c r="M12" s="28" t="s">
        <v>14</v>
      </c>
      <c r="N12" s="28" t="s">
        <v>17</v>
      </c>
      <c r="O12" s="28" t="s">
        <v>31</v>
      </c>
      <c r="P12" s="28" t="s">
        <v>32</v>
      </c>
      <c r="Q12" s="28" t="s">
        <v>33</v>
      </c>
      <c r="R12" s="28" t="s">
        <v>3</v>
      </c>
      <c r="S12" s="28" t="s">
        <v>4</v>
      </c>
    </row>
    <row r="13" spans="1:81" ht="79.8" customHeight="1" x14ac:dyDescent="0.3">
      <c r="A13" s="32"/>
      <c r="B13" s="32"/>
      <c r="C13" s="32"/>
      <c r="D13" s="32"/>
      <c r="E13" s="34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81" ht="28.95" customHeight="1" x14ac:dyDescent="0.3">
      <c r="A14" s="29"/>
      <c r="B14" s="29"/>
      <c r="C14" s="29"/>
      <c r="D14" s="29"/>
      <c r="E14" s="35"/>
      <c r="F14" s="5" t="s">
        <v>28</v>
      </c>
      <c r="G14" s="20" t="s">
        <v>29</v>
      </c>
      <c r="H14" s="20" t="s">
        <v>28</v>
      </c>
      <c r="I14" s="20" t="s">
        <v>29</v>
      </c>
      <c r="J14" s="20" t="s">
        <v>28</v>
      </c>
      <c r="K14" s="20" t="s">
        <v>29</v>
      </c>
      <c r="L14" s="20" t="s">
        <v>30</v>
      </c>
      <c r="M14" s="20" t="s">
        <v>22</v>
      </c>
      <c r="N14" s="20" t="s">
        <v>22</v>
      </c>
      <c r="O14" s="20" t="s">
        <v>23</v>
      </c>
      <c r="P14" s="20" t="s">
        <v>24</v>
      </c>
      <c r="Q14" s="20" t="s">
        <v>24</v>
      </c>
      <c r="R14" s="20" t="s">
        <v>23</v>
      </c>
      <c r="S14" s="20"/>
    </row>
    <row r="15" spans="1:81" s="6" customFormat="1" ht="12.75" customHeight="1" x14ac:dyDescent="0.2">
      <c r="A15" s="7" t="s">
        <v>50</v>
      </c>
      <c r="B15" s="11" t="s">
        <v>76</v>
      </c>
      <c r="C15" s="11" t="s">
        <v>100</v>
      </c>
      <c r="D15" s="12">
        <v>7500000</v>
      </c>
      <c r="E15" s="12">
        <v>2000000</v>
      </c>
      <c r="F15" s="12" t="s">
        <v>126</v>
      </c>
      <c r="G15" s="10" t="s">
        <v>138</v>
      </c>
      <c r="H15" s="10" t="s">
        <v>129</v>
      </c>
      <c r="I15" s="10" t="s">
        <v>138</v>
      </c>
      <c r="J15" s="10" t="s">
        <v>142</v>
      </c>
      <c r="K15" s="10" t="s">
        <v>138</v>
      </c>
      <c r="L15" s="8">
        <v>38</v>
      </c>
      <c r="M15" s="8">
        <v>13</v>
      </c>
      <c r="N15" s="8">
        <v>14</v>
      </c>
      <c r="O15" s="8">
        <v>5</v>
      </c>
      <c r="P15" s="8">
        <v>7</v>
      </c>
      <c r="Q15" s="8">
        <v>8</v>
      </c>
      <c r="R15" s="8">
        <v>5</v>
      </c>
      <c r="S15" s="9">
        <f t="shared" ref="S15:S40" si="0">SUM(L15:R15)</f>
        <v>90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6" customFormat="1" ht="12.75" customHeight="1" x14ac:dyDescent="0.2">
      <c r="A16" s="7" t="s">
        <v>51</v>
      </c>
      <c r="B16" s="11" t="s">
        <v>77</v>
      </c>
      <c r="C16" s="11" t="s">
        <v>101</v>
      </c>
      <c r="D16" s="12">
        <v>6645618</v>
      </c>
      <c r="E16" s="12">
        <v>1200000</v>
      </c>
      <c r="F16" s="12" t="s">
        <v>127</v>
      </c>
      <c r="G16" s="10" t="s">
        <v>138</v>
      </c>
      <c r="H16" s="10" t="s">
        <v>128</v>
      </c>
      <c r="I16" s="10" t="s">
        <v>139</v>
      </c>
      <c r="J16" s="10" t="s">
        <v>143</v>
      </c>
      <c r="K16" s="10" t="s">
        <v>140</v>
      </c>
      <c r="L16" s="8">
        <v>24</v>
      </c>
      <c r="M16" s="8">
        <v>12</v>
      </c>
      <c r="N16" s="8">
        <v>11</v>
      </c>
      <c r="O16" s="8">
        <v>3</v>
      </c>
      <c r="P16" s="8">
        <v>6</v>
      </c>
      <c r="Q16" s="8">
        <v>6</v>
      </c>
      <c r="R16" s="8">
        <v>3</v>
      </c>
      <c r="S16" s="9">
        <f t="shared" si="0"/>
        <v>65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6" customFormat="1" ht="12.75" customHeight="1" x14ac:dyDescent="0.2">
      <c r="A17" s="7" t="s">
        <v>52</v>
      </c>
      <c r="B17" s="11" t="s">
        <v>77</v>
      </c>
      <c r="C17" s="11" t="s">
        <v>102</v>
      </c>
      <c r="D17" s="12">
        <v>1265565</v>
      </c>
      <c r="E17" s="12">
        <v>573265</v>
      </c>
      <c r="F17" s="12" t="s">
        <v>128</v>
      </c>
      <c r="G17" s="10" t="s">
        <v>139</v>
      </c>
      <c r="H17" s="10" t="s">
        <v>130</v>
      </c>
      <c r="I17" s="10" t="s">
        <v>138</v>
      </c>
      <c r="J17" s="10" t="s">
        <v>144</v>
      </c>
      <c r="K17" s="10" t="s">
        <v>138</v>
      </c>
      <c r="L17" s="8">
        <v>28</v>
      </c>
      <c r="M17" s="8">
        <v>11</v>
      </c>
      <c r="N17" s="8">
        <v>11</v>
      </c>
      <c r="O17" s="8">
        <v>5</v>
      </c>
      <c r="P17" s="8">
        <v>8</v>
      </c>
      <c r="Q17" s="8">
        <v>8</v>
      </c>
      <c r="R17" s="8">
        <v>3</v>
      </c>
      <c r="S17" s="9">
        <f t="shared" si="0"/>
        <v>74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ht="12.75" customHeight="1" x14ac:dyDescent="0.2">
      <c r="A18" s="7" t="s">
        <v>53</v>
      </c>
      <c r="B18" s="11" t="s">
        <v>78</v>
      </c>
      <c r="C18" s="11" t="s">
        <v>103</v>
      </c>
      <c r="D18" s="12">
        <v>2631500</v>
      </c>
      <c r="E18" s="12">
        <v>800000</v>
      </c>
      <c r="F18" s="12" t="s">
        <v>127</v>
      </c>
      <c r="G18" s="10" t="s">
        <v>140</v>
      </c>
      <c r="H18" s="10" t="s">
        <v>141</v>
      </c>
      <c r="I18" s="10" t="s">
        <v>140</v>
      </c>
      <c r="J18" s="10" t="s">
        <v>145</v>
      </c>
      <c r="K18" s="10" t="s">
        <v>138</v>
      </c>
      <c r="L18" s="8">
        <v>22</v>
      </c>
      <c r="M18" s="8">
        <v>8</v>
      </c>
      <c r="N18" s="8">
        <v>8</v>
      </c>
      <c r="O18" s="8">
        <v>4</v>
      </c>
      <c r="P18" s="8">
        <v>7</v>
      </c>
      <c r="Q18" s="8">
        <v>4</v>
      </c>
      <c r="R18" s="8">
        <v>2</v>
      </c>
      <c r="S18" s="9">
        <f t="shared" si="0"/>
        <v>55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ht="12.75" customHeight="1" x14ac:dyDescent="0.2">
      <c r="A19" s="7" t="s">
        <v>54</v>
      </c>
      <c r="B19" s="11" t="s">
        <v>79</v>
      </c>
      <c r="C19" s="11" t="s">
        <v>104</v>
      </c>
      <c r="D19" s="12">
        <v>3973885</v>
      </c>
      <c r="E19" s="12">
        <v>1400000</v>
      </c>
      <c r="F19" s="12" t="s">
        <v>129</v>
      </c>
      <c r="G19" s="10" t="s">
        <v>140</v>
      </c>
      <c r="H19" s="10" t="s">
        <v>126</v>
      </c>
      <c r="I19" s="10" t="s">
        <v>138</v>
      </c>
      <c r="J19" s="10" t="s">
        <v>146</v>
      </c>
      <c r="K19" s="10" t="s">
        <v>140</v>
      </c>
      <c r="L19" s="8">
        <v>24</v>
      </c>
      <c r="M19" s="8">
        <v>12</v>
      </c>
      <c r="N19" s="8">
        <v>10</v>
      </c>
      <c r="O19" s="8">
        <v>4</v>
      </c>
      <c r="P19" s="8">
        <v>7</v>
      </c>
      <c r="Q19" s="8">
        <v>8</v>
      </c>
      <c r="R19" s="8">
        <v>4</v>
      </c>
      <c r="S19" s="9">
        <f t="shared" si="0"/>
        <v>69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6" customFormat="1" ht="12.75" customHeight="1" x14ac:dyDescent="0.2">
      <c r="A20" s="7" t="s">
        <v>55</v>
      </c>
      <c r="B20" s="11" t="s">
        <v>80</v>
      </c>
      <c r="C20" s="11" t="s">
        <v>105</v>
      </c>
      <c r="D20" s="12">
        <v>3109830</v>
      </c>
      <c r="E20" s="12">
        <v>920000</v>
      </c>
      <c r="F20" s="12" t="s">
        <v>130</v>
      </c>
      <c r="G20" s="10" t="s">
        <v>140</v>
      </c>
      <c r="H20" s="10" t="s">
        <v>136</v>
      </c>
      <c r="I20" s="10" t="s">
        <v>140</v>
      </c>
      <c r="J20" s="10" t="s">
        <v>147</v>
      </c>
      <c r="K20" s="10" t="s">
        <v>140</v>
      </c>
      <c r="L20" s="8">
        <v>28</v>
      </c>
      <c r="M20" s="8">
        <v>11</v>
      </c>
      <c r="N20" s="8">
        <v>11</v>
      </c>
      <c r="O20" s="8">
        <v>4</v>
      </c>
      <c r="P20" s="8">
        <v>6</v>
      </c>
      <c r="Q20" s="8">
        <v>7</v>
      </c>
      <c r="R20" s="8">
        <v>3</v>
      </c>
      <c r="S20" s="9">
        <f t="shared" si="0"/>
        <v>70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6" customFormat="1" ht="12.75" customHeight="1" x14ac:dyDescent="0.2">
      <c r="A21" s="7" t="s">
        <v>56</v>
      </c>
      <c r="B21" s="11" t="s">
        <v>81</v>
      </c>
      <c r="C21" s="11" t="s">
        <v>106</v>
      </c>
      <c r="D21" s="12">
        <v>750000</v>
      </c>
      <c r="E21" s="12">
        <v>400000</v>
      </c>
      <c r="F21" s="12" t="s">
        <v>131</v>
      </c>
      <c r="G21" s="10" t="s">
        <v>139</v>
      </c>
      <c r="H21" s="10" t="s">
        <v>137</v>
      </c>
      <c r="I21" s="10" t="s">
        <v>138</v>
      </c>
      <c r="J21" s="10" t="s">
        <v>148</v>
      </c>
      <c r="K21" s="10" t="s">
        <v>138</v>
      </c>
      <c r="L21" s="8">
        <v>26</v>
      </c>
      <c r="M21" s="8">
        <v>12</v>
      </c>
      <c r="N21" s="8">
        <v>11</v>
      </c>
      <c r="O21" s="8">
        <v>5</v>
      </c>
      <c r="P21" s="8">
        <v>6</v>
      </c>
      <c r="Q21" s="8">
        <v>5</v>
      </c>
      <c r="R21" s="8">
        <v>4</v>
      </c>
      <c r="S21" s="9">
        <f t="shared" si="0"/>
        <v>69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2.75" customHeight="1" x14ac:dyDescent="0.2">
      <c r="A22" s="7" t="s">
        <v>57</v>
      </c>
      <c r="B22" s="11" t="s">
        <v>82</v>
      </c>
      <c r="C22" s="11" t="s">
        <v>107</v>
      </c>
      <c r="D22" s="12">
        <v>3691389</v>
      </c>
      <c r="E22" s="12">
        <v>1808781</v>
      </c>
      <c r="F22" s="12" t="s">
        <v>132</v>
      </c>
      <c r="G22" s="10" t="s">
        <v>138</v>
      </c>
      <c r="H22" s="10" t="s">
        <v>127</v>
      </c>
      <c r="I22" s="10" t="s">
        <v>138</v>
      </c>
      <c r="J22" s="10" t="s">
        <v>149</v>
      </c>
      <c r="K22" s="10" t="s">
        <v>140</v>
      </c>
      <c r="L22" s="8">
        <v>22</v>
      </c>
      <c r="M22" s="8">
        <v>9</v>
      </c>
      <c r="N22" s="8">
        <v>9</v>
      </c>
      <c r="O22" s="8">
        <v>4</v>
      </c>
      <c r="P22" s="8">
        <v>6</v>
      </c>
      <c r="Q22" s="8">
        <v>5</v>
      </c>
      <c r="R22" s="8">
        <v>2</v>
      </c>
      <c r="S22" s="9">
        <f t="shared" si="0"/>
        <v>57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2.75" customHeight="1" x14ac:dyDescent="0.2">
      <c r="A23" s="7" t="s">
        <v>58</v>
      </c>
      <c r="B23" s="11" t="s">
        <v>83</v>
      </c>
      <c r="C23" s="11" t="s">
        <v>108</v>
      </c>
      <c r="D23" s="12">
        <v>2147700</v>
      </c>
      <c r="E23" s="12">
        <v>800000</v>
      </c>
      <c r="F23" s="12" t="s">
        <v>133</v>
      </c>
      <c r="G23" s="10" t="s">
        <v>138</v>
      </c>
      <c r="H23" s="10" t="s">
        <v>132</v>
      </c>
      <c r="I23" s="10" t="s">
        <v>140</v>
      </c>
      <c r="J23" s="10" t="s">
        <v>150</v>
      </c>
      <c r="K23" s="10" t="s">
        <v>138</v>
      </c>
      <c r="L23" s="8">
        <v>31</v>
      </c>
      <c r="M23" s="8">
        <v>12</v>
      </c>
      <c r="N23" s="8">
        <v>11</v>
      </c>
      <c r="O23" s="8">
        <v>5</v>
      </c>
      <c r="P23" s="8">
        <v>8</v>
      </c>
      <c r="Q23" s="8">
        <v>9</v>
      </c>
      <c r="R23" s="8">
        <v>3</v>
      </c>
      <c r="S23" s="9">
        <f t="shared" si="0"/>
        <v>79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2.75" customHeight="1" x14ac:dyDescent="0.2">
      <c r="A24" s="7" t="s">
        <v>59</v>
      </c>
      <c r="B24" s="11" t="s">
        <v>84</v>
      </c>
      <c r="C24" s="11" t="s">
        <v>109</v>
      </c>
      <c r="D24" s="12">
        <v>3787604</v>
      </c>
      <c r="E24" s="12">
        <v>1450000</v>
      </c>
      <c r="F24" s="12" t="s">
        <v>134</v>
      </c>
      <c r="G24" s="10" t="s">
        <v>138</v>
      </c>
      <c r="H24" s="10" t="s">
        <v>139</v>
      </c>
      <c r="I24" s="10" t="s">
        <v>139</v>
      </c>
      <c r="J24" s="10" t="s">
        <v>151</v>
      </c>
      <c r="K24" s="10" t="s">
        <v>138</v>
      </c>
      <c r="L24" s="8">
        <v>29</v>
      </c>
      <c r="M24" s="8">
        <v>11</v>
      </c>
      <c r="N24" s="8">
        <v>8</v>
      </c>
      <c r="O24" s="8">
        <v>4</v>
      </c>
      <c r="P24" s="8">
        <v>7</v>
      </c>
      <c r="Q24" s="8">
        <v>7</v>
      </c>
      <c r="R24" s="8">
        <v>4</v>
      </c>
      <c r="S24" s="9">
        <f t="shared" si="0"/>
        <v>70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75" customHeight="1" x14ac:dyDescent="0.2">
      <c r="A25" s="7" t="s">
        <v>60</v>
      </c>
      <c r="B25" s="11" t="s">
        <v>85</v>
      </c>
      <c r="C25" s="11" t="s">
        <v>110</v>
      </c>
      <c r="D25" s="12">
        <v>5700000</v>
      </c>
      <c r="E25" s="12">
        <v>2700000</v>
      </c>
      <c r="F25" s="12" t="s">
        <v>126</v>
      </c>
      <c r="G25" s="10" t="s">
        <v>138</v>
      </c>
      <c r="H25" s="10" t="s">
        <v>135</v>
      </c>
      <c r="I25" s="10" t="s">
        <v>138</v>
      </c>
      <c r="J25" s="10" t="s">
        <v>152</v>
      </c>
      <c r="K25" s="10" t="s">
        <v>140</v>
      </c>
      <c r="L25" s="8">
        <v>28</v>
      </c>
      <c r="M25" s="8">
        <v>12</v>
      </c>
      <c r="N25" s="8">
        <v>10</v>
      </c>
      <c r="O25" s="8">
        <v>2</v>
      </c>
      <c r="P25" s="8">
        <v>7</v>
      </c>
      <c r="Q25" s="8">
        <v>4</v>
      </c>
      <c r="R25" s="8">
        <v>5</v>
      </c>
      <c r="S25" s="9">
        <f t="shared" si="0"/>
        <v>68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6" customFormat="1" ht="12.75" customHeight="1" x14ac:dyDescent="0.2">
      <c r="A26" s="7" t="s">
        <v>61</v>
      </c>
      <c r="B26" s="11" t="s">
        <v>86</v>
      </c>
      <c r="C26" s="11" t="s">
        <v>111</v>
      </c>
      <c r="D26" s="12">
        <v>5580650</v>
      </c>
      <c r="E26" s="12">
        <v>1300000</v>
      </c>
      <c r="F26" s="12" t="s">
        <v>139</v>
      </c>
      <c r="G26" s="10" t="s">
        <v>139</v>
      </c>
      <c r="H26" s="10" t="s">
        <v>130</v>
      </c>
      <c r="I26" s="10" t="s">
        <v>138</v>
      </c>
      <c r="J26" s="10" t="s">
        <v>153</v>
      </c>
      <c r="K26" s="10" t="s">
        <v>138</v>
      </c>
      <c r="L26" s="8">
        <v>34</v>
      </c>
      <c r="M26" s="8">
        <v>13</v>
      </c>
      <c r="N26" s="8">
        <v>12</v>
      </c>
      <c r="O26" s="8">
        <v>5</v>
      </c>
      <c r="P26" s="8">
        <v>8</v>
      </c>
      <c r="Q26" s="8">
        <v>8</v>
      </c>
      <c r="R26" s="8">
        <v>4</v>
      </c>
      <c r="S26" s="9">
        <f t="shared" si="0"/>
        <v>84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6" customFormat="1" ht="12.75" customHeight="1" x14ac:dyDescent="0.2">
      <c r="A27" s="7" t="s">
        <v>62</v>
      </c>
      <c r="B27" s="11" t="s">
        <v>87</v>
      </c>
      <c r="C27" s="11" t="s">
        <v>112</v>
      </c>
      <c r="D27" s="12">
        <v>1906000</v>
      </c>
      <c r="E27" s="12">
        <v>700000</v>
      </c>
      <c r="F27" s="12" t="s">
        <v>128</v>
      </c>
      <c r="G27" s="10" t="s">
        <v>139</v>
      </c>
      <c r="H27" s="10" t="s">
        <v>134</v>
      </c>
      <c r="I27" s="10" t="s">
        <v>138</v>
      </c>
      <c r="J27" s="10" t="s">
        <v>148</v>
      </c>
      <c r="K27" s="10" t="s">
        <v>140</v>
      </c>
      <c r="L27" s="8">
        <v>30</v>
      </c>
      <c r="M27" s="8">
        <v>10</v>
      </c>
      <c r="N27" s="8">
        <v>12</v>
      </c>
      <c r="O27" s="8">
        <v>4</v>
      </c>
      <c r="P27" s="8">
        <v>4</v>
      </c>
      <c r="Q27" s="8">
        <v>7</v>
      </c>
      <c r="R27" s="8">
        <v>3</v>
      </c>
      <c r="S27" s="9">
        <f t="shared" si="0"/>
        <v>70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6" customFormat="1" ht="12.75" customHeight="1" x14ac:dyDescent="0.2">
      <c r="A28" s="7" t="s">
        <v>63</v>
      </c>
      <c r="B28" s="11" t="s">
        <v>88</v>
      </c>
      <c r="C28" s="11" t="s">
        <v>113</v>
      </c>
      <c r="D28" s="12">
        <v>4297380</v>
      </c>
      <c r="E28" s="12">
        <v>1800000</v>
      </c>
      <c r="F28" s="12" t="s">
        <v>130</v>
      </c>
      <c r="G28" s="10" t="s">
        <v>140</v>
      </c>
      <c r="H28" s="10" t="s">
        <v>129</v>
      </c>
      <c r="I28" s="10" t="s">
        <v>138</v>
      </c>
      <c r="J28" s="10" t="s">
        <v>154</v>
      </c>
      <c r="K28" s="10" t="s">
        <v>138</v>
      </c>
      <c r="L28" s="8">
        <v>14</v>
      </c>
      <c r="M28" s="8">
        <v>12</v>
      </c>
      <c r="N28" s="8">
        <v>8</v>
      </c>
      <c r="O28" s="8">
        <v>3</v>
      </c>
      <c r="P28" s="8">
        <v>6</v>
      </c>
      <c r="Q28" s="8">
        <v>6</v>
      </c>
      <c r="R28" s="8">
        <v>2</v>
      </c>
      <c r="S28" s="9">
        <f t="shared" si="0"/>
        <v>51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6" customFormat="1" ht="12.75" customHeight="1" x14ac:dyDescent="0.2">
      <c r="A29" s="7" t="s">
        <v>64</v>
      </c>
      <c r="B29" s="11" t="s">
        <v>87</v>
      </c>
      <c r="C29" s="11" t="s">
        <v>114</v>
      </c>
      <c r="D29" s="12">
        <v>638500</v>
      </c>
      <c r="E29" s="12">
        <v>278500</v>
      </c>
      <c r="F29" s="12" t="s">
        <v>131</v>
      </c>
      <c r="G29" s="10" t="s">
        <v>139</v>
      </c>
      <c r="H29" s="10" t="s">
        <v>128</v>
      </c>
      <c r="I29" s="10" t="s">
        <v>139</v>
      </c>
      <c r="J29" s="10" t="s">
        <v>142</v>
      </c>
      <c r="K29" s="10" t="s">
        <v>140</v>
      </c>
      <c r="L29" s="8">
        <v>29</v>
      </c>
      <c r="M29" s="8">
        <v>13</v>
      </c>
      <c r="N29" s="8">
        <v>11</v>
      </c>
      <c r="O29" s="8">
        <v>3</v>
      </c>
      <c r="P29" s="8">
        <v>6</v>
      </c>
      <c r="Q29" s="8">
        <v>4</v>
      </c>
      <c r="R29" s="8">
        <v>3</v>
      </c>
      <c r="S29" s="9">
        <f t="shared" si="0"/>
        <v>69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6" customFormat="1" ht="12.75" customHeight="1" x14ac:dyDescent="0.2">
      <c r="A30" s="7" t="s">
        <v>65</v>
      </c>
      <c r="B30" s="11" t="s">
        <v>89</v>
      </c>
      <c r="C30" s="11" t="s">
        <v>115</v>
      </c>
      <c r="D30" s="12">
        <v>2730000</v>
      </c>
      <c r="E30" s="12">
        <v>350000</v>
      </c>
      <c r="F30" s="12" t="s">
        <v>135</v>
      </c>
      <c r="G30" s="10" t="s">
        <v>138</v>
      </c>
      <c r="H30" s="10" t="s">
        <v>128</v>
      </c>
      <c r="I30" s="10" t="s">
        <v>139</v>
      </c>
      <c r="J30" s="10" t="s">
        <v>143</v>
      </c>
      <c r="K30" s="10" t="s">
        <v>138</v>
      </c>
      <c r="L30" s="8">
        <v>27</v>
      </c>
      <c r="M30" s="8">
        <v>11</v>
      </c>
      <c r="N30" s="8">
        <v>10</v>
      </c>
      <c r="O30" s="8">
        <v>4</v>
      </c>
      <c r="P30" s="8">
        <v>8</v>
      </c>
      <c r="Q30" s="8">
        <v>8</v>
      </c>
      <c r="R30" s="8">
        <v>4</v>
      </c>
      <c r="S30" s="9">
        <f t="shared" si="0"/>
        <v>72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6" customFormat="1" ht="12.75" customHeight="1" x14ac:dyDescent="0.2">
      <c r="A31" s="7" t="s">
        <v>66</v>
      </c>
      <c r="B31" s="11" t="s">
        <v>90</v>
      </c>
      <c r="C31" s="11" t="s">
        <v>116</v>
      </c>
      <c r="D31" s="12">
        <v>3746604</v>
      </c>
      <c r="E31" s="12">
        <v>518875</v>
      </c>
      <c r="F31" s="12" t="s">
        <v>132</v>
      </c>
      <c r="G31" s="10" t="s">
        <v>140</v>
      </c>
      <c r="H31" s="10" t="s">
        <v>126</v>
      </c>
      <c r="I31" s="10" t="s">
        <v>140</v>
      </c>
      <c r="J31" s="10" t="s">
        <v>144</v>
      </c>
      <c r="K31" s="10" t="s">
        <v>140</v>
      </c>
      <c r="L31" s="8">
        <v>18</v>
      </c>
      <c r="M31" s="8">
        <v>8</v>
      </c>
      <c r="N31" s="8">
        <v>7</v>
      </c>
      <c r="O31" s="8">
        <v>3</v>
      </c>
      <c r="P31" s="8">
        <v>5</v>
      </c>
      <c r="Q31" s="8">
        <v>3</v>
      </c>
      <c r="R31" s="8">
        <v>2</v>
      </c>
      <c r="S31" s="9">
        <f t="shared" si="0"/>
        <v>46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s="6" customFormat="1" ht="12.75" customHeight="1" x14ac:dyDescent="0.2">
      <c r="A32" s="7" t="s">
        <v>67</v>
      </c>
      <c r="B32" s="11" t="s">
        <v>91</v>
      </c>
      <c r="C32" s="11" t="s">
        <v>117</v>
      </c>
      <c r="D32" s="12">
        <v>5273100</v>
      </c>
      <c r="E32" s="12">
        <v>1500000</v>
      </c>
      <c r="F32" s="12" t="s">
        <v>127</v>
      </c>
      <c r="G32" s="10" t="s">
        <v>138</v>
      </c>
      <c r="H32" s="10" t="s">
        <v>139</v>
      </c>
      <c r="I32" s="10" t="s">
        <v>139</v>
      </c>
      <c r="J32" s="10" t="s">
        <v>145</v>
      </c>
      <c r="K32" s="10" t="s">
        <v>138</v>
      </c>
      <c r="L32" s="8">
        <v>24</v>
      </c>
      <c r="M32" s="8">
        <v>12</v>
      </c>
      <c r="N32" s="8">
        <v>9</v>
      </c>
      <c r="O32" s="8">
        <v>3</v>
      </c>
      <c r="P32" s="8">
        <v>8</v>
      </c>
      <c r="Q32" s="8">
        <v>6</v>
      </c>
      <c r="R32" s="8">
        <v>2</v>
      </c>
      <c r="S32" s="9">
        <f t="shared" si="0"/>
        <v>64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</row>
    <row r="33" spans="1:81" s="6" customFormat="1" ht="12.75" customHeight="1" x14ac:dyDescent="0.2">
      <c r="A33" s="7" t="s">
        <v>68</v>
      </c>
      <c r="B33" s="11" t="s">
        <v>92</v>
      </c>
      <c r="C33" s="11" t="s">
        <v>118</v>
      </c>
      <c r="D33" s="12">
        <v>3820000</v>
      </c>
      <c r="E33" s="12">
        <v>2700000</v>
      </c>
      <c r="F33" s="12" t="s">
        <v>126</v>
      </c>
      <c r="G33" s="10" t="s">
        <v>138</v>
      </c>
      <c r="H33" s="10" t="s">
        <v>141</v>
      </c>
      <c r="I33" s="10" t="s">
        <v>138</v>
      </c>
      <c r="J33" s="10" t="s">
        <v>146</v>
      </c>
      <c r="K33" s="10" t="s">
        <v>138</v>
      </c>
      <c r="L33" s="8">
        <v>33</v>
      </c>
      <c r="M33" s="8">
        <v>11</v>
      </c>
      <c r="N33" s="8">
        <v>13</v>
      </c>
      <c r="O33" s="8">
        <v>5</v>
      </c>
      <c r="P33" s="8">
        <v>8</v>
      </c>
      <c r="Q33" s="8">
        <v>8</v>
      </c>
      <c r="R33" s="8">
        <v>3</v>
      </c>
      <c r="S33" s="9">
        <f t="shared" si="0"/>
        <v>81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</row>
    <row r="34" spans="1:81" s="6" customFormat="1" ht="12.75" customHeight="1" x14ac:dyDescent="0.2">
      <c r="A34" s="7" t="s">
        <v>69</v>
      </c>
      <c r="B34" s="11" t="s">
        <v>93</v>
      </c>
      <c r="C34" s="11" t="s">
        <v>119</v>
      </c>
      <c r="D34" s="12">
        <v>5671302</v>
      </c>
      <c r="E34" s="12">
        <v>1400000</v>
      </c>
      <c r="F34" s="12" t="s">
        <v>139</v>
      </c>
      <c r="G34" s="10" t="s">
        <v>139</v>
      </c>
      <c r="H34" s="10" t="s">
        <v>126</v>
      </c>
      <c r="I34" s="10" t="s">
        <v>138</v>
      </c>
      <c r="J34" s="10" t="s">
        <v>147</v>
      </c>
      <c r="K34" s="10" t="s">
        <v>138</v>
      </c>
      <c r="L34" s="8">
        <v>30</v>
      </c>
      <c r="M34" s="8">
        <v>11</v>
      </c>
      <c r="N34" s="8">
        <v>12</v>
      </c>
      <c r="O34" s="8">
        <v>4</v>
      </c>
      <c r="P34" s="8">
        <v>7</v>
      </c>
      <c r="Q34" s="8">
        <v>8</v>
      </c>
      <c r="R34" s="8">
        <v>3</v>
      </c>
      <c r="S34" s="9">
        <f t="shared" si="0"/>
        <v>75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</row>
    <row r="35" spans="1:81" s="6" customFormat="1" ht="12.75" customHeight="1" x14ac:dyDescent="0.2">
      <c r="A35" s="7" t="s">
        <v>70</v>
      </c>
      <c r="B35" s="11" t="s">
        <v>94</v>
      </c>
      <c r="C35" s="11" t="s">
        <v>120</v>
      </c>
      <c r="D35" s="12">
        <v>1688970</v>
      </c>
      <c r="E35" s="12">
        <v>523000</v>
      </c>
      <c r="F35" s="12" t="s">
        <v>129</v>
      </c>
      <c r="G35" s="10" t="s">
        <v>138</v>
      </c>
      <c r="H35" s="10" t="s">
        <v>133</v>
      </c>
      <c r="I35" s="10" t="s">
        <v>138</v>
      </c>
      <c r="J35" s="10" t="s">
        <v>155</v>
      </c>
      <c r="K35" s="10" t="s">
        <v>140</v>
      </c>
      <c r="L35" s="8">
        <v>31</v>
      </c>
      <c r="M35" s="8">
        <v>13</v>
      </c>
      <c r="N35" s="8">
        <v>10</v>
      </c>
      <c r="O35" s="8">
        <v>3</v>
      </c>
      <c r="P35" s="8">
        <v>3</v>
      </c>
      <c r="Q35" s="8">
        <v>3</v>
      </c>
      <c r="R35" s="8">
        <v>3</v>
      </c>
      <c r="S35" s="9">
        <f t="shared" si="0"/>
        <v>66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</row>
    <row r="36" spans="1:81" s="6" customFormat="1" ht="12.75" customHeight="1" x14ac:dyDescent="0.2">
      <c r="A36" s="7" t="s">
        <v>71</v>
      </c>
      <c r="B36" s="11" t="s">
        <v>95</v>
      </c>
      <c r="C36" s="11" t="s">
        <v>121</v>
      </c>
      <c r="D36" s="12">
        <v>3253000</v>
      </c>
      <c r="E36" s="12">
        <v>1200000</v>
      </c>
      <c r="F36" s="12" t="s">
        <v>130</v>
      </c>
      <c r="G36" s="10" t="s">
        <v>138</v>
      </c>
      <c r="H36" s="10" t="s">
        <v>135</v>
      </c>
      <c r="I36" s="10" t="s">
        <v>138</v>
      </c>
      <c r="J36" s="10" t="s">
        <v>149</v>
      </c>
      <c r="K36" s="10" t="s">
        <v>138</v>
      </c>
      <c r="L36" s="8">
        <v>32</v>
      </c>
      <c r="M36" s="8">
        <v>12</v>
      </c>
      <c r="N36" s="8">
        <v>12</v>
      </c>
      <c r="O36" s="8">
        <v>5</v>
      </c>
      <c r="P36" s="8">
        <v>8</v>
      </c>
      <c r="Q36" s="8">
        <v>8</v>
      </c>
      <c r="R36" s="8">
        <v>4</v>
      </c>
      <c r="S36" s="9">
        <f t="shared" si="0"/>
        <v>81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</row>
    <row r="37" spans="1:81" s="6" customFormat="1" ht="12.75" customHeight="1" x14ac:dyDescent="0.2">
      <c r="A37" s="7" t="s">
        <v>72</v>
      </c>
      <c r="B37" s="11" t="s">
        <v>96</v>
      </c>
      <c r="C37" s="11" t="s">
        <v>122</v>
      </c>
      <c r="D37" s="12">
        <v>9732632</v>
      </c>
      <c r="E37" s="12">
        <v>850000</v>
      </c>
      <c r="F37" s="12" t="s">
        <v>131</v>
      </c>
      <c r="G37" s="10" t="s">
        <v>139</v>
      </c>
      <c r="H37" s="10" t="s">
        <v>137</v>
      </c>
      <c r="I37" s="10" t="s">
        <v>138</v>
      </c>
      <c r="J37" s="10" t="s">
        <v>156</v>
      </c>
      <c r="K37" s="10" t="s">
        <v>138</v>
      </c>
      <c r="L37" s="8">
        <v>33</v>
      </c>
      <c r="M37" s="8">
        <v>13</v>
      </c>
      <c r="N37" s="8">
        <v>11</v>
      </c>
      <c r="O37" s="8">
        <v>3</v>
      </c>
      <c r="P37" s="8">
        <v>6</v>
      </c>
      <c r="Q37" s="8">
        <v>7</v>
      </c>
      <c r="R37" s="8">
        <v>4</v>
      </c>
      <c r="S37" s="9">
        <f t="shared" si="0"/>
        <v>77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</row>
    <row r="38" spans="1:81" s="6" customFormat="1" ht="12.75" customHeight="1" x14ac:dyDescent="0.2">
      <c r="A38" s="7" t="s">
        <v>73</v>
      </c>
      <c r="B38" s="11" t="s">
        <v>97</v>
      </c>
      <c r="C38" s="11" t="s">
        <v>123</v>
      </c>
      <c r="D38" s="12">
        <v>1844273</v>
      </c>
      <c r="E38" s="12">
        <v>970273</v>
      </c>
      <c r="F38" s="12" t="s">
        <v>132</v>
      </c>
      <c r="G38" s="10" t="s">
        <v>138</v>
      </c>
      <c r="H38" s="10" t="s">
        <v>127</v>
      </c>
      <c r="I38" s="10" t="s">
        <v>138</v>
      </c>
      <c r="J38" s="10" t="s">
        <v>151</v>
      </c>
      <c r="K38" s="10" t="s">
        <v>138</v>
      </c>
      <c r="L38" s="8">
        <v>28</v>
      </c>
      <c r="M38" s="8">
        <v>12</v>
      </c>
      <c r="N38" s="8">
        <v>10</v>
      </c>
      <c r="O38" s="8">
        <v>4</v>
      </c>
      <c r="P38" s="8">
        <v>7</v>
      </c>
      <c r="Q38" s="8">
        <v>5</v>
      </c>
      <c r="R38" s="8">
        <v>4</v>
      </c>
      <c r="S38" s="9">
        <f t="shared" si="0"/>
        <v>70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</row>
    <row r="39" spans="1:81" s="6" customFormat="1" ht="12.75" customHeight="1" x14ac:dyDescent="0.2">
      <c r="A39" s="7" t="s">
        <v>74</v>
      </c>
      <c r="B39" s="11" t="s">
        <v>98</v>
      </c>
      <c r="C39" s="11" t="s">
        <v>124</v>
      </c>
      <c r="D39" s="12">
        <v>3586934</v>
      </c>
      <c r="E39" s="12">
        <v>1200000</v>
      </c>
      <c r="F39" s="12" t="s">
        <v>136</v>
      </c>
      <c r="G39" s="10" t="s">
        <v>138</v>
      </c>
      <c r="H39" s="10" t="s">
        <v>132</v>
      </c>
      <c r="I39" s="10" t="s">
        <v>138</v>
      </c>
      <c r="J39" s="10" t="s">
        <v>152</v>
      </c>
      <c r="K39" s="10" t="s">
        <v>138</v>
      </c>
      <c r="L39" s="8">
        <v>30</v>
      </c>
      <c r="M39" s="8">
        <v>11</v>
      </c>
      <c r="N39" s="8">
        <v>11</v>
      </c>
      <c r="O39" s="8">
        <v>5</v>
      </c>
      <c r="P39" s="8">
        <v>8</v>
      </c>
      <c r="Q39" s="8">
        <v>8</v>
      </c>
      <c r="R39" s="8">
        <v>3</v>
      </c>
      <c r="S39" s="9">
        <f t="shared" si="0"/>
        <v>76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</row>
    <row r="40" spans="1:81" s="6" customFormat="1" ht="12.75" customHeight="1" x14ac:dyDescent="0.2">
      <c r="A40" s="7" t="s">
        <v>75</v>
      </c>
      <c r="B40" s="11" t="s">
        <v>99</v>
      </c>
      <c r="C40" s="11" t="s">
        <v>125</v>
      </c>
      <c r="D40" s="12">
        <v>6999000</v>
      </c>
      <c r="E40" s="12">
        <v>2500000</v>
      </c>
      <c r="F40" s="12" t="s">
        <v>137</v>
      </c>
      <c r="G40" s="10" t="s">
        <v>140</v>
      </c>
      <c r="H40" s="10" t="s">
        <v>136</v>
      </c>
      <c r="I40" s="10" t="s">
        <v>140</v>
      </c>
      <c r="J40" s="10" t="s">
        <v>153</v>
      </c>
      <c r="K40" s="10" t="s">
        <v>140</v>
      </c>
      <c r="L40" s="8">
        <v>13</v>
      </c>
      <c r="M40" s="8">
        <v>8</v>
      </c>
      <c r="N40" s="8">
        <v>8</v>
      </c>
      <c r="O40" s="8">
        <v>4</v>
      </c>
      <c r="P40" s="8">
        <v>3</v>
      </c>
      <c r="Q40" s="8">
        <v>2</v>
      </c>
      <c r="R40" s="8">
        <v>3</v>
      </c>
      <c r="S40" s="9">
        <f t="shared" si="0"/>
        <v>41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x14ac:dyDescent="0.3">
      <c r="D41" s="13">
        <f>SUM(D15:D40)</f>
        <v>101971436</v>
      </c>
      <c r="E41" s="13">
        <f>SUM(E15:E40)</f>
        <v>31842694</v>
      </c>
      <c r="F41" s="13"/>
    </row>
    <row r="42" spans="1:81" x14ac:dyDescent="0.3">
      <c r="E42" s="13"/>
      <c r="F42" s="13"/>
      <c r="G42" s="13"/>
      <c r="H42" s="13"/>
    </row>
  </sheetData>
  <mergeCells count="16">
    <mergeCell ref="F12:G13"/>
    <mergeCell ref="A12:A14"/>
    <mergeCell ref="B12:B14"/>
    <mergeCell ref="C12:C14"/>
    <mergeCell ref="D12:D14"/>
    <mergeCell ref="E12:E14"/>
    <mergeCell ref="P12:P13"/>
    <mergeCell ref="Q12:Q13"/>
    <mergeCell ref="R12:R13"/>
    <mergeCell ref="S12:S13"/>
    <mergeCell ref="H12:I13"/>
    <mergeCell ref="J12:K13"/>
    <mergeCell ref="L12:L13"/>
    <mergeCell ref="M12:M13"/>
    <mergeCell ref="N12:N13"/>
    <mergeCell ref="O12:O13"/>
  </mergeCells>
  <dataValidations count="4">
    <dataValidation type="whole" operator="lessThanOrEqual" allowBlank="1" showInputMessage="1" showErrorMessage="1" error="max. 40" sqref="L15:L40">
      <formula1>40</formula1>
    </dataValidation>
    <dataValidation type="whole" operator="lessThanOrEqual" allowBlank="1" showInputMessage="1" showErrorMessage="1" sqref="M15:N40">
      <formula1>15</formula1>
    </dataValidation>
    <dataValidation type="whole" operator="lessThanOrEqual" allowBlank="1" showInputMessage="1" showErrorMessage="1" error="max. 5" sqref="O15:O40 R15:R40">
      <formula1>5</formula1>
    </dataValidation>
    <dataValidation type="whole" operator="lessThanOrEqual" allowBlank="1" showInputMessage="1" showErrorMessage="1" error="max. 10" sqref="P15:Q40">
      <formula1>10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Dokumentární film</vt:lpstr>
      <vt:lpstr>IH</vt:lpstr>
      <vt:lpstr>JK</vt:lpstr>
      <vt:lpstr>PB</vt:lpstr>
      <vt:lpstr>PM</vt:lpstr>
      <vt:lpstr>RN</vt:lpstr>
      <vt:lpstr>ZK</vt:lpstr>
      <vt:lpstr>'Dokumentární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2018-03-22T10:59:42Z</dcterms:modified>
</cp:coreProperties>
</file>