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10. jednání 30.-31.10\"/>
    </mc:Choice>
  </mc:AlternateContent>
  <xr:revisionPtr revIDLastSave="0" documentId="13_ncr:1_{233F2C22-0D5A-49ED-B610-FE76A9CAEE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stribuční projekty" sheetId="2" r:id="rId1"/>
    <sheet name="BK" sheetId="4" r:id="rId2"/>
    <sheet name="JS" sheetId="5" r:id="rId3"/>
    <sheet name="LC" sheetId="6" r:id="rId4"/>
    <sheet name="MŠ" sheetId="7" r:id="rId5"/>
    <sheet name="NS" sheetId="8" r:id="rId6"/>
    <sheet name="PK" sheetId="9" r:id="rId7"/>
    <sheet name="PBa" sheetId="10" r:id="rId8"/>
    <sheet name="PBi" sheetId="3" r:id="rId9"/>
  </sheets>
  <definedNames>
    <definedName name="_xlnm.Print_Area" localSheetId="0">'distribuční projekty'!$A$1:$U$27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4" l="1"/>
  <c r="D21" i="4"/>
  <c r="M20" i="4"/>
  <c r="M19" i="4"/>
  <c r="M18" i="4"/>
  <c r="M17" i="4"/>
  <c r="M16" i="4"/>
  <c r="M15" i="4"/>
  <c r="M14" i="4"/>
  <c r="E21" i="5"/>
  <c r="D21" i="5"/>
  <c r="M20" i="5"/>
  <c r="M19" i="5"/>
  <c r="M18" i="5"/>
  <c r="M17" i="5"/>
  <c r="M16" i="5"/>
  <c r="M15" i="5"/>
  <c r="M14" i="5"/>
  <c r="E21" i="6"/>
  <c r="D21" i="6"/>
  <c r="M20" i="6"/>
  <c r="M19" i="6"/>
  <c r="M18" i="6"/>
  <c r="M17" i="6"/>
  <c r="M16" i="6"/>
  <c r="M15" i="6"/>
  <c r="M14" i="6"/>
  <c r="E21" i="7"/>
  <c r="D21" i="7"/>
  <c r="M20" i="7"/>
  <c r="M19" i="7"/>
  <c r="M18" i="7"/>
  <c r="M17" i="7"/>
  <c r="M16" i="7"/>
  <c r="M15" i="7"/>
  <c r="M14" i="7"/>
  <c r="E21" i="8"/>
  <c r="D21" i="8"/>
  <c r="M20" i="8"/>
  <c r="M19" i="8"/>
  <c r="M18" i="8"/>
  <c r="M17" i="8"/>
  <c r="M16" i="8"/>
  <c r="M15" i="8"/>
  <c r="M14" i="8"/>
  <c r="E21" i="9"/>
  <c r="D21" i="9"/>
  <c r="M20" i="9"/>
  <c r="M19" i="9"/>
  <c r="M18" i="9"/>
  <c r="M17" i="9"/>
  <c r="M16" i="9"/>
  <c r="M15" i="9"/>
  <c r="M14" i="9"/>
  <c r="E21" i="10"/>
  <c r="D21" i="10"/>
  <c r="M20" i="10"/>
  <c r="M19" i="10"/>
  <c r="M18" i="10"/>
  <c r="M17" i="10"/>
  <c r="M16" i="10"/>
  <c r="M15" i="10"/>
  <c r="M14" i="10"/>
  <c r="E21" i="3"/>
  <c r="D21" i="3"/>
  <c r="M20" i="3"/>
  <c r="M19" i="3"/>
  <c r="M18" i="3"/>
  <c r="M17" i="3"/>
  <c r="M16" i="3"/>
  <c r="M15" i="3"/>
  <c r="M14" i="3"/>
  <c r="E21" i="2"/>
  <c r="D21" i="2"/>
  <c r="N21" i="2" l="1"/>
  <c r="N22" i="2" s="1"/>
</calcChain>
</file>

<file path=xl/sharedStrings.xml><?xml version="1.0" encoding="utf-8"?>
<sst xmlns="http://schemas.openxmlformats.org/spreadsheetml/2006/main" count="530" uniqueCount="70">
  <si>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</si>
  <si>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</si>
  <si>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</si>
  <si>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</si>
  <si>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</si>
  <si>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</si>
  <si>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</si>
  <si>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</si>
  <si>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</si>
  <si>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</si>
  <si>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</si>
  <si>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</si>
  <si>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</si>
  <si>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</si>
  <si>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</si>
  <si>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</si>
  <si>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</si>
  <si>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</si>
  <si>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</si>
  <si>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</si>
  <si>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</si>
  <si>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</si>
  <si>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</si>
  <si>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</si>
  <si>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</si>
  <si>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</si>
  <si>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</si>
  <si>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</si>
  <si>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Distribuční projekty – práce s publikem</t>
  </si>
  <si>
    <t>1. rozšíření legálních online platforem pro distribuci kinematografických děl</t>
  </si>
  <si>
    <t>Podpora je určena pro VOD distribuční projekty, internetové portály rozcestníkového typu odkazující k legálnímu audiovizuálnímu obsahu a projekty, které do kinodistribuce a obdobné distribuce (např. site-specific) společně uvádí skupinu filmů spojených jednotným žánrem, námětem, formátem, zemí původu apod. a které originálním způsobem nad rámec standardní distribuce pracují s filmovým publikem. Podpora není určena pro jednotlivá kinematografická díla a jejich kino-, DVD, VoD, Blu-ray distribuci ani pro distribuci pásem kinematografických děl, která jsou jedním distribučním titulem v délce standardní celovečerní stopáže nad 60 minut. Podpora není určena pro online filmová periodika, která nefungují jako rozcestník k legálnímu audiovizuálnímu obsahu. Podpora není určena pro filmové festivaly a přehlídky. Podpora není určena pro jednotlivé filmové kluby a kina.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</si>
  <si>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</si>
  <si>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</si>
  <si>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r>
      <t xml:space="preserve">Finanční alokace: </t>
    </r>
    <r>
      <rPr>
        <sz val="9.5"/>
        <rFont val="Arial"/>
        <family val="2"/>
        <charset val="238"/>
      </rPr>
      <t>3 500 000 Kč</t>
    </r>
  </si>
  <si>
    <r>
      <t>Evidenční číslo výzvy:</t>
    </r>
    <r>
      <rPr>
        <sz val="9.5"/>
        <color theme="1"/>
        <rFont val="Arial"/>
        <family val="2"/>
        <charset val="238"/>
      </rPr>
      <t xml:space="preserve"> 2024-3-3-25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</si>
  <si>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8.7.-8.8.2024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</si>
  <si>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31. 1. 2026</t>
    </r>
  </si>
  <si>
    <t>2. posílení a kultivace divácké základny pro nezávislou a náročnou tvorbu</t>
  </si>
  <si>
    <t>3. rozšíření alternativní distribuce pro nezávislou, náročnou, nízkorozpočtovou či jinak specifickou tvorbu</t>
  </si>
  <si>
    <t>4. rozšíření programové nabídky kin a její diverzifikace dramaturgická, druhová, žánrová nebo dle země původu (projekty nabízející programové celky s koncepční dramaturgií do kinodistribuce)</t>
  </si>
  <si>
    <t>DOK.Incubator z.s.</t>
  </si>
  <si>
    <t>Doc-Air Distribution s.r.o.</t>
  </si>
  <si>
    <t>Akademie múzických umění v Praze v.š.</t>
  </si>
  <si>
    <t>Člověk v tísni, o.p.s.</t>
  </si>
  <si>
    <t>Univerzita Palackého v Olomouci v.š.</t>
  </si>
  <si>
    <t>krutón, z.s.</t>
  </si>
  <si>
    <t>Umění je Kunst, z. s.</t>
  </si>
  <si>
    <t>Move It On</t>
  </si>
  <si>
    <t>Doc Alliance Films</t>
  </si>
  <si>
    <t>FAMU Films: Práce s publikem 2025</t>
  </si>
  <si>
    <t>Filmy do škol – mladá generace filmových diváků</t>
  </si>
  <si>
    <t>VOD portál Watch And Know</t>
  </si>
  <si>
    <t>Young &amp; Short 2025</t>
  </si>
  <si>
    <t>Kino Utajeno</t>
  </si>
  <si>
    <t>neinvestiční dotace</t>
  </si>
  <si>
    <t>ano</t>
  </si>
  <si>
    <t>ne</t>
  </si>
  <si>
    <t>6824/2024</t>
  </si>
  <si>
    <t>6828/2024</t>
  </si>
  <si>
    <t>6831/2024</t>
  </si>
  <si>
    <t>6841/2024</t>
  </si>
  <si>
    <t>6855/2024</t>
  </si>
  <si>
    <t>6913/2024</t>
  </si>
  <si>
    <t>6914/2024</t>
  </si>
  <si>
    <t>50%</t>
  </si>
  <si>
    <t>65%</t>
  </si>
  <si>
    <t>70%</t>
  </si>
  <si>
    <t>85%</t>
  </si>
  <si>
    <t>80%</t>
  </si>
  <si>
    <t>90%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</si>
</sst>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</borders>
  <cellStyleXfs count="3">
    <xf numFmtId="0" fontId="0" fillId="0" borderId="0"/>
    <xf numFmtId="0" fontId="7" fillId="0" borderId="0"/>
    <xf numFmtId="9" fontId="9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7" fillId="2" borderId="6" xfId="1" applyFill="1" applyBorder="1" applyAlignment="1" applyProtection="1">
      <alignment horizontal="left" vertical="top"/>
      <protection locked="0"/>
    </xf>
    <xf numFmtId="0" fontId="8" fillId="0" borderId="7" xfId="0" applyFont="1" applyBorder="1"/>
    <xf numFmtId="3" fontId="7" fillId="2" borderId="6" xfId="1" applyNumberFormat="1" applyFill="1" applyBorder="1" applyAlignment="1" applyProtection="1">
      <alignment horizontal="right" vertical="center"/>
      <protection locked="0"/>
    </xf>
    <xf numFmtId="3" fontId="8" fillId="0" borderId="7" xfId="0" applyNumberFormat="1" applyFont="1" applyBorder="1"/>
    <xf numFmtId="0" fontId="8" fillId="0" borderId="7" xfId="0" applyFont="1" applyBorder="1" applyAlignment="1">
      <alignment horizontal="center"/>
    </xf>
    <xf numFmtId="0" fontId="3" fillId="2" borderId="0" xfId="0" applyFont="1" applyFill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2" fontId="4" fillId="2" borderId="3" xfId="0" applyNumberFormat="1" applyFont="1" applyFill="1" applyBorder="1" applyAlignment="1">
      <alignment horizontal="left" vertical="top" wrapText="1"/>
    </xf>
    <xf numFmtId="2" fontId="4" fillId="2" borderId="5" xfId="0" applyNumberFormat="1" applyFont="1" applyFill="1" applyBorder="1" applyAlignment="1">
      <alignment horizontal="left" vertical="top" wrapText="1"/>
    </xf>
    <xf numFmtId="2" fontId="4" fillId="2" borderId="4" xfId="0" applyNumberFormat="1" applyFont="1" applyFill="1" applyBorder="1" applyAlignment="1">
      <alignment horizontal="left" vertical="top" wrapText="1"/>
    </xf>
    <xf numFmtId="0" fontId="8" fillId="0" borderId="6" xfId="0" applyFont="1" applyBorder="1"/>
    <xf numFmtId="0" fontId="7" fillId="2" borderId="7" xfId="1" applyFill="1" applyBorder="1" applyAlignment="1" applyProtection="1">
      <alignment horizontal="left" vertical="top"/>
      <protection locked="0"/>
    </xf>
    <xf numFmtId="3" fontId="8" fillId="0" borderId="6" xfId="0" applyNumberFormat="1" applyFont="1" applyBorder="1"/>
    <xf numFmtId="3" fontId="7" fillId="2" borderId="7" xfId="1" applyNumberFormat="1" applyFill="1" applyBorder="1" applyAlignment="1" applyProtection="1">
      <alignment horizontal="right" vertical="center"/>
      <protection locked="0"/>
    </xf>
    <xf numFmtId="0" fontId="8" fillId="0" borderId="6" xfId="0" applyFont="1" applyBorder="1" applyAlignment="1">
      <alignment horizontal="center"/>
    </xf>
    <xf numFmtId="0" fontId="7" fillId="2" borderId="7" xfId="1" applyFill="1" applyBorder="1" applyAlignment="1" applyProtection="1">
      <alignment horizontal="center" vertical="top"/>
      <protection locked="0"/>
    </xf>
    <xf numFmtId="3" fontId="3" fillId="2" borderId="1" xfId="0" applyNumberFormat="1" applyFont="1" applyFill="1" applyBorder="1" applyAlignment="1" applyProtection="1">
      <alignment horizontal="right" vertical="top"/>
      <protection locked="0"/>
    </xf>
    <xf numFmtId="3" fontId="3" fillId="2" borderId="1" xfId="0" applyNumberFormat="1" applyFont="1" applyFill="1" applyBorder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8" fillId="0" borderId="7" xfId="0" applyFont="1" applyBorder="1"/>
    <xf numFmtId="3" fontId="8" fillId="0" borderId="7" xfId="0" applyNumberFormat="1" applyFont="1" applyBorder="1"/>
    <xf numFmtId="0" fontId="8" fillId="0" borderId="7" xfId="0" applyFont="1" applyBorder="1" applyAlignment="1">
      <alignment horizontal="center"/>
    </xf>
    <xf numFmtId="9" fontId="8" fillId="0" borderId="7" xfId="0" applyNumberFormat="1" applyFont="1" applyBorder="1" applyAlignment="1">
      <alignment horizontal="center"/>
    </xf>
    <xf numFmtId="14" fontId="8" fillId="0" borderId="7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2" borderId="7" xfId="1" applyFill="1" applyBorder="1" applyAlignment="1" applyProtection="1">
      <alignment horizontal="center" vertical="top"/>
      <protection locked="0"/>
    </xf>
    <xf numFmtId="9" fontId="8" fillId="0" borderId="6" xfId="0" applyNumberFormat="1" applyFont="1" applyBorder="1" applyAlignment="1">
      <alignment horizontal="center"/>
    </xf>
    <xf numFmtId="9" fontId="7" fillId="2" borderId="7" xfId="1" applyNumberFormat="1" applyFill="1" applyBorder="1" applyAlignment="1" applyProtection="1">
      <alignment horizontal="center" vertical="top"/>
      <protection locked="0"/>
    </xf>
    <xf numFmtId="14" fontId="8" fillId="0" borderId="6" xfId="0" applyNumberFormat="1" applyFont="1" applyBorder="1" applyAlignment="1">
      <alignment horizontal="center"/>
    </xf>
    <xf numFmtId="14" fontId="7" fillId="2" borderId="7" xfId="1" applyNumberFormat="1" applyFill="1" applyBorder="1" applyAlignment="1" applyProtection="1">
      <alignment horizontal="center" vertical="top"/>
      <protection locked="0"/>
    </xf>
    <xf numFmtId="9" fontId="3" fillId="2" borderId="0" xfId="2" applyFont="1" applyFill="1" applyAlignment="1">
      <alignment horizontal="left" vertical="top"/>
    </xf>
    <xf numFmtId="49" fontId="3" fillId="2" borderId="2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</cellXfs>
  <cellStyles count="3">
    <cellStyle name="Normální" xfId="0" builtinId="0"/>
    <cellStyle name="Normální 2" xfId="1" xr:uid="{6CD57407-70F6-423D-9AEC-2E9B7E031C15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2"/>
  <sheetViews>
    <sheetView tabSelected="1" zoomScale="80" zoomScaleNormal="80"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4" width="14.42578125" style="2" customWidth="1"/>
    <col min="15" max="15" width="18.85546875" style="2" customWidth="1"/>
    <col min="16" max="16" width="10.28515625" style="2" customWidth="1"/>
    <col min="17" max="18" width="9.28515625" style="2" customWidth="1"/>
    <col min="19" max="19" width="10.28515625" style="2" customWidth="1"/>
    <col min="20" max="21" width="15.7109375" style="2" customWidth="1"/>
    <col min="22" max="16384" width="9.140625" style="2"/>
  </cols>
  <sheetData>
    <row r="1" spans="1:87" ht="38.25" customHeight="1" x14ac:dyDescent="0.25">
      <c r="A1" s="1" t="s">
        <v>28</v>
      </c>
    </row>
    <row r="2" spans="1:87" x14ac:dyDescent="0.25">
      <c r="A2" s="9" t="s">
        <v>34</v>
      </c>
      <c r="D2" s="9" t="s">
        <v>21</v>
      </c>
    </row>
    <row r="3" spans="1:87" x14ac:dyDescent="0.25">
      <c r="A3" s="9" t="s">
        <v>31</v>
      </c>
      <c r="D3" s="2" t="s">
        <v>29</v>
      </c>
    </row>
    <row r="4" spans="1:87" x14ac:dyDescent="0.25">
      <c r="A4" s="9" t="s">
        <v>35</v>
      </c>
      <c r="D4" s="2" t="s">
        <v>37</v>
      </c>
    </row>
    <row r="5" spans="1:87" x14ac:dyDescent="0.25">
      <c r="A5" s="9" t="s">
        <v>33</v>
      </c>
      <c r="D5" s="2" t="s">
        <v>38</v>
      </c>
    </row>
    <row r="6" spans="1:87" x14ac:dyDescent="0.25">
      <c r="A6" s="9" t="s">
        <v>36</v>
      </c>
      <c r="D6" s="2" t="s">
        <v>39</v>
      </c>
    </row>
    <row r="7" spans="1:87" x14ac:dyDescent="0.25">
      <c r="A7" s="10" t="s">
        <v>32</v>
      </c>
    </row>
    <row r="8" spans="1:87" x14ac:dyDescent="0.25">
      <c r="D8" s="9" t="s">
        <v>22</v>
      </c>
    </row>
    <row r="9" spans="1:87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87" x14ac:dyDescent="0.25">
      <c r="A10" s="3"/>
    </row>
    <row r="11" spans="1:87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  <c r="N11" s="18" t="s">
        <v>5</v>
      </c>
      <c r="O11" s="18" t="s">
        <v>6</v>
      </c>
      <c r="P11" s="18" t="s">
        <v>7</v>
      </c>
      <c r="Q11" s="18" t="s">
        <v>8</v>
      </c>
      <c r="R11" s="18" t="s">
        <v>9</v>
      </c>
      <c r="S11" s="18" t="s">
        <v>10</v>
      </c>
      <c r="T11" s="18" t="s">
        <v>11</v>
      </c>
      <c r="U11" s="18" t="s">
        <v>12</v>
      </c>
    </row>
    <row r="12" spans="1:87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spans="1:87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  <c r="N13" s="4"/>
      <c r="O13" s="4"/>
      <c r="P13" s="5"/>
      <c r="Q13" s="5"/>
      <c r="R13" s="5"/>
      <c r="S13" s="5"/>
      <c r="T13" s="5"/>
      <c r="U13" s="4"/>
    </row>
    <row r="14" spans="1:87" s="6" customFormat="1" ht="12.75" customHeight="1" x14ac:dyDescent="0.2">
      <c r="A14" s="25" t="s">
        <v>58</v>
      </c>
      <c r="B14" s="25" t="s">
        <v>41</v>
      </c>
      <c r="C14" s="25" t="s">
        <v>48</v>
      </c>
      <c r="D14" s="27">
        <v>9966000</v>
      </c>
      <c r="E14" s="27">
        <v>2000000</v>
      </c>
      <c r="F14" s="7">
        <v>38.25</v>
      </c>
      <c r="G14" s="7">
        <v>14</v>
      </c>
      <c r="H14" s="7">
        <v>15</v>
      </c>
      <c r="I14" s="7">
        <v>5</v>
      </c>
      <c r="J14" s="7">
        <v>10</v>
      </c>
      <c r="K14" s="7">
        <v>10</v>
      </c>
      <c r="L14" s="7">
        <v>4</v>
      </c>
      <c r="M14" s="7">
        <v>96.25</v>
      </c>
      <c r="N14" s="32">
        <v>1500000</v>
      </c>
      <c r="O14" s="29" t="s">
        <v>54</v>
      </c>
      <c r="P14" s="46" t="s">
        <v>56</v>
      </c>
      <c r="Q14" s="53" t="s">
        <v>56</v>
      </c>
      <c r="R14" s="48">
        <v>0.34</v>
      </c>
      <c r="S14" s="53" t="s">
        <v>64</v>
      </c>
      <c r="T14" s="50">
        <v>46053</v>
      </c>
      <c r="U14" s="50">
        <v>46053</v>
      </c>
      <c r="V14" s="5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</row>
    <row r="15" spans="1:87" s="6" customFormat="1" ht="12.75" customHeight="1" x14ac:dyDescent="0.2">
      <c r="A15" s="13" t="s">
        <v>60</v>
      </c>
      <c r="B15" s="13" t="s">
        <v>43</v>
      </c>
      <c r="C15" s="13" t="s">
        <v>50</v>
      </c>
      <c r="D15" s="15">
        <v>2688630</v>
      </c>
      <c r="E15" s="15">
        <v>1300000</v>
      </c>
      <c r="F15" s="7">
        <v>38.25</v>
      </c>
      <c r="G15" s="7">
        <v>13.125</v>
      </c>
      <c r="H15" s="7">
        <v>14.25</v>
      </c>
      <c r="I15" s="7">
        <v>5</v>
      </c>
      <c r="J15" s="7">
        <v>8</v>
      </c>
      <c r="K15" s="7">
        <v>10</v>
      </c>
      <c r="L15" s="7">
        <v>5</v>
      </c>
      <c r="M15" s="7">
        <v>93.625</v>
      </c>
      <c r="N15" s="32">
        <v>1100000</v>
      </c>
      <c r="O15" s="16" t="s">
        <v>54</v>
      </c>
      <c r="P15" s="43" t="s">
        <v>56</v>
      </c>
      <c r="Q15" s="53" t="s">
        <v>55</v>
      </c>
      <c r="R15" s="44">
        <v>0.48</v>
      </c>
      <c r="S15" s="53" t="s">
        <v>65</v>
      </c>
      <c r="T15" s="45">
        <v>46022</v>
      </c>
      <c r="U15" s="50">
        <v>46053</v>
      </c>
      <c r="V15" s="5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6" customFormat="1" ht="12.75" customHeight="1" x14ac:dyDescent="0.2">
      <c r="A16" s="13" t="s">
        <v>62</v>
      </c>
      <c r="B16" s="13" t="s">
        <v>45</v>
      </c>
      <c r="C16" s="13" t="s">
        <v>52</v>
      </c>
      <c r="D16" s="15">
        <v>637500</v>
      </c>
      <c r="E16" s="15">
        <v>400000</v>
      </c>
      <c r="F16" s="7">
        <v>35.5</v>
      </c>
      <c r="G16" s="7">
        <v>12.125</v>
      </c>
      <c r="H16" s="7">
        <v>12.875</v>
      </c>
      <c r="I16" s="7">
        <v>5</v>
      </c>
      <c r="J16" s="7">
        <v>10</v>
      </c>
      <c r="K16" s="7">
        <v>10</v>
      </c>
      <c r="L16" s="7">
        <v>4</v>
      </c>
      <c r="M16" s="7">
        <v>89.5</v>
      </c>
      <c r="N16" s="32">
        <v>300000</v>
      </c>
      <c r="O16" s="16" t="s">
        <v>54</v>
      </c>
      <c r="P16" s="43" t="s">
        <v>55</v>
      </c>
      <c r="Q16" s="53" t="s">
        <v>55</v>
      </c>
      <c r="R16" s="44">
        <v>0.78</v>
      </c>
      <c r="S16" s="53" t="s">
        <v>67</v>
      </c>
      <c r="T16" s="45">
        <v>46022</v>
      </c>
      <c r="U16" s="50">
        <v>46053</v>
      </c>
      <c r="V16" s="5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6" customFormat="1" ht="12.75" customHeight="1" x14ac:dyDescent="0.2">
      <c r="A17" s="13" t="s">
        <v>61</v>
      </c>
      <c r="B17" s="13" t="s">
        <v>44</v>
      </c>
      <c r="C17" s="13" t="s">
        <v>51</v>
      </c>
      <c r="D17" s="15">
        <v>655000</v>
      </c>
      <c r="E17" s="15">
        <v>300000</v>
      </c>
      <c r="F17" s="7">
        <v>35</v>
      </c>
      <c r="G17" s="7">
        <v>12.875</v>
      </c>
      <c r="H17" s="7">
        <v>12</v>
      </c>
      <c r="I17" s="7">
        <v>5</v>
      </c>
      <c r="J17" s="7">
        <v>10</v>
      </c>
      <c r="K17" s="7">
        <v>10</v>
      </c>
      <c r="L17" s="7">
        <v>4</v>
      </c>
      <c r="M17" s="7">
        <v>88.875</v>
      </c>
      <c r="N17" s="32">
        <v>200000</v>
      </c>
      <c r="O17" s="16" t="s">
        <v>54</v>
      </c>
      <c r="P17" s="43" t="s">
        <v>55</v>
      </c>
      <c r="Q17" s="53" t="s">
        <v>55</v>
      </c>
      <c r="R17" s="44">
        <v>0.63</v>
      </c>
      <c r="S17" s="53" t="s">
        <v>66</v>
      </c>
      <c r="T17" s="45">
        <v>46022</v>
      </c>
      <c r="U17" s="50">
        <v>46053</v>
      </c>
      <c r="V17" s="5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6" customFormat="1" ht="12.75" customHeight="1" x14ac:dyDescent="0.2">
      <c r="A18" s="13" t="s">
        <v>63</v>
      </c>
      <c r="B18" s="13" t="s">
        <v>46</v>
      </c>
      <c r="C18" s="13" t="s">
        <v>53</v>
      </c>
      <c r="D18" s="15">
        <v>550000</v>
      </c>
      <c r="E18" s="15">
        <v>250000</v>
      </c>
      <c r="F18" s="7">
        <v>33.875</v>
      </c>
      <c r="G18" s="7">
        <v>12</v>
      </c>
      <c r="H18" s="7">
        <v>12.125</v>
      </c>
      <c r="I18" s="7">
        <v>4</v>
      </c>
      <c r="J18" s="7">
        <v>8</v>
      </c>
      <c r="K18" s="7">
        <v>9</v>
      </c>
      <c r="L18" s="7">
        <v>2</v>
      </c>
      <c r="M18" s="7">
        <v>81</v>
      </c>
      <c r="N18" s="31">
        <v>150000</v>
      </c>
      <c r="O18" s="16" t="s">
        <v>54</v>
      </c>
      <c r="P18" s="43" t="s">
        <v>55</v>
      </c>
      <c r="Q18" s="53" t="s">
        <v>55</v>
      </c>
      <c r="R18" s="44">
        <v>0.7</v>
      </c>
      <c r="S18" s="53" t="s">
        <v>68</v>
      </c>
      <c r="T18" s="45">
        <v>46053</v>
      </c>
      <c r="U18" s="50">
        <v>46053</v>
      </c>
      <c r="V18" s="5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6" customFormat="1" x14ac:dyDescent="0.2">
      <c r="A19" s="13" t="s">
        <v>59</v>
      </c>
      <c r="B19" s="13" t="s">
        <v>42</v>
      </c>
      <c r="C19" s="13" t="s">
        <v>49</v>
      </c>
      <c r="D19" s="15">
        <v>1054500</v>
      </c>
      <c r="E19" s="15">
        <v>500000</v>
      </c>
      <c r="F19" s="7">
        <v>31.75</v>
      </c>
      <c r="G19" s="7">
        <v>11.875</v>
      </c>
      <c r="H19" s="7">
        <v>12</v>
      </c>
      <c r="I19" s="7">
        <v>5</v>
      </c>
      <c r="J19" s="7">
        <v>8</v>
      </c>
      <c r="K19" s="7">
        <v>8</v>
      </c>
      <c r="L19" s="7">
        <v>4</v>
      </c>
      <c r="M19" s="7">
        <v>80.625</v>
      </c>
      <c r="N19" s="32">
        <v>250000</v>
      </c>
      <c r="O19" s="16" t="s">
        <v>54</v>
      </c>
      <c r="P19" s="43" t="s">
        <v>55</v>
      </c>
      <c r="Q19" s="53" t="s">
        <v>55</v>
      </c>
      <c r="R19" s="44">
        <v>0.83</v>
      </c>
      <c r="S19" s="53" t="s">
        <v>69</v>
      </c>
      <c r="T19" s="45">
        <v>46022</v>
      </c>
      <c r="U19" s="50">
        <v>46053</v>
      </c>
      <c r="V19" s="5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6" customFormat="1" ht="12.75" customHeight="1" x14ac:dyDescent="0.25">
      <c r="A20" s="26" t="s">
        <v>57</v>
      </c>
      <c r="B20" s="26" t="s">
        <v>40</v>
      </c>
      <c r="C20" s="26" t="s">
        <v>47</v>
      </c>
      <c r="D20" s="28">
        <v>1601600</v>
      </c>
      <c r="E20" s="28">
        <v>800000</v>
      </c>
      <c r="F20" s="7">
        <v>14.625</v>
      </c>
      <c r="G20" s="7">
        <v>12.375</v>
      </c>
      <c r="H20" s="7">
        <v>11.875</v>
      </c>
      <c r="I20" s="7">
        <v>5</v>
      </c>
      <c r="J20" s="7">
        <v>5.375</v>
      </c>
      <c r="K20" s="7">
        <v>5</v>
      </c>
      <c r="L20" s="7">
        <v>3</v>
      </c>
      <c r="M20" s="7">
        <v>57.25</v>
      </c>
      <c r="N20" s="32"/>
      <c r="O20" s="30" t="s">
        <v>54</v>
      </c>
      <c r="P20" s="47" t="s">
        <v>55</v>
      </c>
      <c r="Q20" s="53"/>
      <c r="R20" s="49">
        <v>0.81</v>
      </c>
      <c r="S20" s="53"/>
      <c r="T20" s="51">
        <v>46053</v>
      </c>
      <c r="U20" s="54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x14ac:dyDescent="0.25">
      <c r="D21" s="11">
        <f>SUM(D14:D20)</f>
        <v>17153230</v>
      </c>
      <c r="E21" s="11">
        <f>SUM(E14:E20)</f>
        <v>5550000</v>
      </c>
      <c r="N21" s="11">
        <f>SUM(N14:N20)</f>
        <v>3500000</v>
      </c>
    </row>
    <row r="22" spans="1:87" x14ac:dyDescent="0.25">
      <c r="E22" s="8"/>
      <c r="M22" s="2" t="s">
        <v>17</v>
      </c>
      <c r="N22" s="11">
        <f>3500000-N21</f>
        <v>0</v>
      </c>
    </row>
  </sheetData>
  <mergeCells count="22">
    <mergeCell ref="A11:A13"/>
    <mergeCell ref="B11:B13"/>
    <mergeCell ref="C11:C13"/>
    <mergeCell ref="D11:D13"/>
    <mergeCell ref="E11:E13"/>
    <mergeCell ref="T11:T12"/>
    <mergeCell ref="U11:U12"/>
    <mergeCell ref="F11:F12"/>
    <mergeCell ref="G11:G12"/>
    <mergeCell ref="H11:H12"/>
    <mergeCell ref="R11:R12"/>
    <mergeCell ref="I11:I12"/>
    <mergeCell ref="J11:J12"/>
    <mergeCell ref="K11:K12"/>
    <mergeCell ref="L11:L12"/>
    <mergeCell ref="M11:M12"/>
    <mergeCell ref="N11:N12"/>
    <mergeCell ref="O11:O12"/>
    <mergeCell ref="P11:P12"/>
    <mergeCell ref="D9:M9"/>
    <mergeCell ref="S11:S12"/>
    <mergeCell ref="Q11:Q12"/>
  </mergeCells>
  <dataValidations count="4">
    <dataValidation type="decimal" operator="lessThanOrEqual" allowBlank="1" showInputMessage="1" showErrorMessage="1" error="max. 40" sqref="F14:F20" xr:uid="{00000000-0002-0000-0000-000000000000}">
      <formula1>40</formula1>
    </dataValidation>
    <dataValidation type="decimal" operator="lessThanOrEqual" allowBlank="1" showInputMessage="1" showErrorMessage="1" error="max. 15" sqref="G14:H20" xr:uid="{00000000-0002-0000-0000-000001000000}">
      <formula1>15</formula1>
    </dataValidation>
    <dataValidation type="decimal" operator="lessThanOrEqual" allowBlank="1" showInputMessage="1" showErrorMessage="1" error="max. 5" sqref="I14:I20 L14:L20" xr:uid="{00000000-0002-0000-0000-000002000000}">
      <formula1>5</formula1>
    </dataValidation>
    <dataValidation type="decimal" operator="lessThanOrEqual" allowBlank="1" showInputMessage="1" showErrorMessage="1" error="max. 10" sqref="J14:K20" xr:uid="{00000000-0002-0000-0000-000003000000}">
      <formula1>10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434A8-0743-41B4-8666-FCC9EFB5C190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20</v>
      </c>
      <c r="G14" s="37">
        <v>14</v>
      </c>
      <c r="H14" s="37">
        <v>13</v>
      </c>
      <c r="I14" s="37">
        <v>5</v>
      </c>
      <c r="J14" s="37">
        <v>7</v>
      </c>
      <c r="K14" s="37">
        <v>7</v>
      </c>
      <c r="L14" s="37">
        <v>3</v>
      </c>
      <c r="M14" s="37">
        <f>SUM(F14:L14)</f>
        <v>69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38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32</v>
      </c>
      <c r="G16" s="37">
        <v>12</v>
      </c>
      <c r="H16" s="37">
        <v>12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81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38</v>
      </c>
      <c r="G17" s="37">
        <v>13</v>
      </c>
      <c r="H17" s="37">
        <v>14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35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89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35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89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34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81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CC39F825-64F2-43C2-8B40-3700BE0D8707}">
      <formula1>40</formula1>
    </dataValidation>
    <dataValidation type="decimal" operator="lessThanOrEqual" allowBlank="1" showInputMessage="1" showErrorMessage="1" error="max. 15" sqref="G14:H20" xr:uid="{E15A4F61-D38A-47F2-8289-71A0E1346C3C}">
      <formula1>15</formula1>
    </dataValidation>
    <dataValidation type="decimal" operator="lessThanOrEqual" allowBlank="1" showInputMessage="1" showErrorMessage="1" error="max. 5" sqref="I14:I20 L14:L20" xr:uid="{EB09A96C-096D-4F53-8DAE-DDBBFB6F7E1B}">
      <formula1>5</formula1>
    </dataValidation>
    <dataValidation type="decimal" operator="lessThanOrEqual" allowBlank="1" showInputMessage="1" showErrorMessage="1" error="max. 10" sqref="J14:K20" xr:uid="{DF9BE844-9F3B-4309-94EE-4126BD97B5C0}">
      <formula1>10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2168E-9758-4DD9-9965-5C2B83CAE244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0</v>
      </c>
      <c r="G14" s="37">
        <v>12</v>
      </c>
      <c r="H14" s="37">
        <v>12</v>
      </c>
      <c r="I14" s="37">
        <v>5</v>
      </c>
      <c r="J14" s="37">
        <v>4</v>
      </c>
      <c r="K14" s="37">
        <v>5</v>
      </c>
      <c r="L14" s="37">
        <v>3</v>
      </c>
      <c r="M14" s="37">
        <f>SUM(F14:L14)</f>
        <v>41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38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32</v>
      </c>
      <c r="G16" s="37">
        <v>12</v>
      </c>
      <c r="H16" s="37">
        <v>13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82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38</v>
      </c>
      <c r="G17" s="37">
        <v>14</v>
      </c>
      <c r="H17" s="37">
        <v>15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95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35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89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35</v>
      </c>
      <c r="G19" s="37">
        <v>13</v>
      </c>
      <c r="H19" s="37">
        <v>12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89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34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81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3B21BE9A-0DE4-4B7D-917A-3EAB634CF3F1}">
      <formula1>40</formula1>
    </dataValidation>
    <dataValidation type="decimal" operator="lessThanOrEqual" allowBlank="1" showInputMessage="1" showErrorMessage="1" error="max. 15" sqref="G14:H20" xr:uid="{6C8BF8DF-BDE7-4B5A-BB1C-08C4D73E68EE}">
      <formula1>15</formula1>
    </dataValidation>
    <dataValidation type="decimal" operator="lessThanOrEqual" allowBlank="1" showInputMessage="1" showErrorMessage="1" error="max. 5" sqref="I14:I20 L14:L20" xr:uid="{46B880CA-4F8F-499F-8ABF-4DA373EE115A}">
      <formula1>5</formula1>
    </dataValidation>
    <dataValidation type="decimal" operator="lessThanOrEqual" allowBlank="1" showInputMessage="1" showErrorMessage="1" error="max. 10" sqref="J14:K20" xr:uid="{20E518A8-1BF3-40D6-B48A-F86F405D7476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A1452-C344-4BAB-A196-E8F028923814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0</v>
      </c>
      <c r="G14" s="37">
        <v>12</v>
      </c>
      <c r="H14" s="37">
        <v>12</v>
      </c>
      <c r="I14" s="37">
        <v>5</v>
      </c>
      <c r="J14" s="37">
        <v>5</v>
      </c>
      <c r="K14" s="37">
        <v>5</v>
      </c>
      <c r="L14" s="37">
        <v>3</v>
      </c>
      <c r="M14" s="37">
        <f>SUM(F14:L14)</f>
        <v>42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38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32</v>
      </c>
      <c r="G16" s="37">
        <v>12</v>
      </c>
      <c r="H16" s="37">
        <v>12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81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39</v>
      </c>
      <c r="G17" s="37">
        <v>13</v>
      </c>
      <c r="H17" s="37">
        <v>14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94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37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91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35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89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33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80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620E7E0C-4FF2-4F85-900F-21134C1A698B}">
      <formula1>40</formula1>
    </dataValidation>
    <dataValidation type="decimal" operator="lessThanOrEqual" allowBlank="1" showInputMessage="1" showErrorMessage="1" error="max. 15" sqref="G14:H20" xr:uid="{EC5306EF-560D-478B-A356-07C8872A9A29}">
      <formula1>15</formula1>
    </dataValidation>
    <dataValidation type="decimal" operator="lessThanOrEqual" allowBlank="1" showInputMessage="1" showErrorMessage="1" error="max. 5" sqref="I14:I20 L14:L20" xr:uid="{B7BCA578-6A3E-4DAF-9D2A-BC1B67CB8A61}">
      <formula1>5</formula1>
    </dataValidation>
    <dataValidation type="decimal" operator="lessThanOrEqual" allowBlank="1" showInputMessage="1" showErrorMessage="1" error="max. 10" sqref="J14:K20" xr:uid="{4EBE0329-F8E5-4EDF-938C-46C9B3E8215F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F1968-2D9A-4773-89A4-A34BEE59278B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30</v>
      </c>
      <c r="G14" s="37">
        <v>12</v>
      </c>
      <c r="H14" s="37">
        <v>12</v>
      </c>
      <c r="I14" s="37">
        <v>5</v>
      </c>
      <c r="J14" s="37">
        <v>5</v>
      </c>
      <c r="K14" s="37">
        <v>5</v>
      </c>
      <c r="L14" s="37">
        <v>3</v>
      </c>
      <c r="M14" s="37">
        <f>SUM(F14:L14)</f>
        <v>72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38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32</v>
      </c>
      <c r="G16" s="37">
        <v>12</v>
      </c>
      <c r="H16" s="37">
        <v>12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81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38</v>
      </c>
      <c r="G17" s="37">
        <v>13</v>
      </c>
      <c r="H17" s="37">
        <v>14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35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89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35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89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34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81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B6AC8ED9-207E-403D-A507-F5506AF4EFF1}">
      <formula1>40</formula1>
    </dataValidation>
    <dataValidation type="decimal" operator="lessThanOrEqual" allowBlank="1" showInputMessage="1" showErrorMessage="1" error="max. 15" sqref="G14:H20" xr:uid="{A8535711-3EE7-4AE2-8556-36300FB90FE7}">
      <formula1>15</formula1>
    </dataValidation>
    <dataValidation type="decimal" operator="lessThanOrEqual" allowBlank="1" showInputMessage="1" showErrorMessage="1" error="max. 5" sqref="I14:I20 L14:L20" xr:uid="{60FE2183-1C82-44CD-A2A2-357B2E38BD6A}">
      <formula1>5</formula1>
    </dataValidation>
    <dataValidation type="decimal" operator="lessThanOrEqual" allowBlank="1" showInputMessage="1" showErrorMessage="1" error="max. 10" sqref="J14:K20" xr:uid="{B5009EC7-CB17-404B-B2DC-BE2A7EEBEBD4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EA341-64F0-49D3-A736-2B449DEB1CAF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18</v>
      </c>
      <c r="G14" s="37">
        <v>11</v>
      </c>
      <c r="H14" s="37">
        <v>10</v>
      </c>
      <c r="I14" s="37">
        <v>5</v>
      </c>
      <c r="J14" s="37">
        <v>8</v>
      </c>
      <c r="K14" s="37">
        <v>4</v>
      </c>
      <c r="L14" s="37">
        <v>3</v>
      </c>
      <c r="M14" s="37">
        <f>SUM(F14:L14)</f>
        <v>59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39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97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32</v>
      </c>
      <c r="G16" s="37">
        <v>12</v>
      </c>
      <c r="H16" s="37">
        <v>11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80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39</v>
      </c>
      <c r="G17" s="37">
        <v>13</v>
      </c>
      <c r="H17" s="37">
        <v>14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94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36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90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37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91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36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83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EB323593-87F2-4726-8B2E-06AC2E240C8B}">
      <formula1>40</formula1>
    </dataValidation>
    <dataValidation type="decimal" operator="lessThanOrEqual" allowBlank="1" showInputMessage="1" showErrorMessage="1" error="max. 15" sqref="G14:H20" xr:uid="{D20338E3-2E25-4861-89E9-CBB2F302DB1A}">
      <formula1>15</formula1>
    </dataValidation>
    <dataValidation type="decimal" operator="lessThanOrEqual" allowBlank="1" showInputMessage="1" showErrorMessage="1" error="max. 5" sqref="I14:I20 L14:L20" xr:uid="{1E0B75B8-215A-4A13-AA3F-EC9DABB03722}">
      <formula1>5</formula1>
    </dataValidation>
    <dataValidation type="decimal" operator="lessThanOrEqual" allowBlank="1" showInputMessage="1" showErrorMessage="1" error="max. 10" sqref="J14:K20" xr:uid="{5813D5E9-6B97-4FFE-9970-F992491C69C6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34598-8099-4104-85B7-DA568A629CC5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27</v>
      </c>
      <c r="G14" s="37">
        <v>12</v>
      </c>
      <c r="H14" s="37">
        <v>12</v>
      </c>
      <c r="I14" s="37">
        <v>5</v>
      </c>
      <c r="J14" s="37">
        <v>3</v>
      </c>
      <c r="K14" s="37">
        <v>3</v>
      </c>
      <c r="L14" s="37">
        <v>3</v>
      </c>
      <c r="M14" s="37">
        <f>SUM(F14:L14)</f>
        <v>65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39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97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32</v>
      </c>
      <c r="G16" s="37">
        <v>11</v>
      </c>
      <c r="H16" s="37">
        <v>12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80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38</v>
      </c>
      <c r="G17" s="37">
        <v>13</v>
      </c>
      <c r="H17" s="37">
        <v>15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94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32</v>
      </c>
      <c r="G18" s="37">
        <v>12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85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37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91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32</v>
      </c>
      <c r="G20" s="37">
        <v>12</v>
      </c>
      <c r="H20" s="37">
        <v>13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80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DF2869AA-EFDC-49AA-8BAC-E44B46AE918A}">
      <formula1>40</formula1>
    </dataValidation>
    <dataValidation type="decimal" operator="lessThanOrEqual" allowBlank="1" showInputMessage="1" showErrorMessage="1" error="max. 15" sqref="G14:H20" xr:uid="{60BF2508-F2A9-4C65-BF01-E282978C66AE}">
      <formula1>15</formula1>
    </dataValidation>
    <dataValidation type="decimal" operator="lessThanOrEqual" allowBlank="1" showInputMessage="1" showErrorMessage="1" error="max. 5" sqref="I14:I20 L14:L20" xr:uid="{63F2A409-AA00-483A-83E8-B5522529EE51}">
      <formula1>5</formula1>
    </dataValidation>
    <dataValidation type="decimal" operator="lessThanOrEqual" allowBlank="1" showInputMessage="1" showErrorMessage="1" error="max. 10" sqref="J14:K20" xr:uid="{5E0D8ADB-176B-4C09-A80C-F83E416D023E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1ABFE-1457-4EF1-B380-1EA9CAEB3016}">
  <dimension ref="A1:BZ22"/>
  <sheetViews>
    <sheetView workbookViewId="0"/>
  </sheetViews>
  <sheetFormatPr defaultColWidth="9.140625" defaultRowHeight="12.75" x14ac:dyDescent="0.25"/>
  <cols>
    <col min="1" max="1" width="11.7109375" style="34" customWidth="1"/>
    <col min="2" max="2" width="30" style="34" bestFit="1" customWidth="1"/>
    <col min="3" max="3" width="43.7109375" style="34" customWidth="1"/>
    <col min="4" max="4" width="15.5703125" style="34" customWidth="1"/>
    <col min="5" max="5" width="15" style="34" customWidth="1"/>
    <col min="6" max="6" width="9.7109375" style="34" customWidth="1"/>
    <col min="7" max="13" width="9.28515625" style="34" customWidth="1"/>
    <col min="14" max="16384" width="9.140625" style="34"/>
  </cols>
  <sheetData>
    <row r="1" spans="1:78" ht="38.25" customHeight="1" x14ac:dyDescent="0.25">
      <c r="A1" s="33" t="s">
        <v>28</v>
      </c>
    </row>
    <row r="2" spans="1:78" x14ac:dyDescent="0.25">
      <c r="A2" s="35" t="s">
        <v>34</v>
      </c>
      <c r="D2" s="35" t="s">
        <v>21</v>
      </c>
    </row>
    <row r="3" spans="1:78" x14ac:dyDescent="0.25">
      <c r="A3" s="35" t="s">
        <v>31</v>
      </c>
      <c r="D3" s="34" t="s">
        <v>29</v>
      </c>
    </row>
    <row r="4" spans="1:78" x14ac:dyDescent="0.25">
      <c r="A4" s="35" t="s">
        <v>35</v>
      </c>
      <c r="D4" s="34" t="s">
        <v>37</v>
      </c>
    </row>
    <row r="5" spans="1:78" x14ac:dyDescent="0.25">
      <c r="A5" s="35" t="s">
        <v>33</v>
      </c>
      <c r="D5" s="34" t="s">
        <v>38</v>
      </c>
    </row>
    <row r="6" spans="1:78" x14ac:dyDescent="0.25">
      <c r="A6" s="35" t="s">
        <v>36</v>
      </c>
      <c r="D6" s="34" t="s">
        <v>39</v>
      </c>
    </row>
    <row r="7" spans="1:78" x14ac:dyDescent="0.25">
      <c r="A7" s="39" t="s">
        <v>32</v>
      </c>
    </row>
    <row r="8" spans="1:78" x14ac:dyDescent="0.25">
      <c r="D8" s="35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3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0</v>
      </c>
      <c r="G14" s="37">
        <v>12</v>
      </c>
      <c r="H14" s="37">
        <v>12</v>
      </c>
      <c r="I14" s="37">
        <v>5</v>
      </c>
      <c r="J14" s="37">
        <v>6</v>
      </c>
      <c r="K14" s="37">
        <v>6</v>
      </c>
      <c r="L14" s="37">
        <v>3</v>
      </c>
      <c r="M14" s="37">
        <f>SUM(F14:L14)</f>
        <v>44</v>
      </c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6" customFormat="1" ht="12.75" customHeight="1" x14ac:dyDescent="0.2">
      <c r="A15" s="41" t="s">
        <v>58</v>
      </c>
      <c r="B15" s="41" t="s">
        <v>41</v>
      </c>
      <c r="C15" s="41" t="s">
        <v>48</v>
      </c>
      <c r="D15" s="42">
        <v>9966000</v>
      </c>
      <c r="E15" s="42">
        <v>2000000</v>
      </c>
      <c r="F15" s="37">
        <v>38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37">
        <f t="shared" ref="M15:M20" si="0">SUM(F15:L15)</f>
        <v>96</v>
      </c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6" customFormat="1" ht="12.75" customHeight="1" x14ac:dyDescent="0.2">
      <c r="A16" s="41" t="s">
        <v>59</v>
      </c>
      <c r="B16" s="41" t="s">
        <v>42</v>
      </c>
      <c r="C16" s="41" t="s">
        <v>49</v>
      </c>
      <c r="D16" s="42">
        <v>1054500</v>
      </c>
      <c r="E16" s="42">
        <v>500000</v>
      </c>
      <c r="F16" s="37">
        <v>30</v>
      </c>
      <c r="G16" s="37">
        <v>12</v>
      </c>
      <c r="H16" s="37">
        <v>12</v>
      </c>
      <c r="I16" s="37">
        <v>5</v>
      </c>
      <c r="J16" s="37">
        <v>8</v>
      </c>
      <c r="K16" s="37">
        <v>8</v>
      </c>
      <c r="L16" s="37">
        <v>4</v>
      </c>
      <c r="M16" s="37">
        <f t="shared" si="0"/>
        <v>79</v>
      </c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6" customFormat="1" ht="12.75" customHeight="1" x14ac:dyDescent="0.2">
      <c r="A17" s="41" t="s">
        <v>60</v>
      </c>
      <c r="B17" s="41" t="s">
        <v>43</v>
      </c>
      <c r="C17" s="41" t="s">
        <v>50</v>
      </c>
      <c r="D17" s="42">
        <v>2688630</v>
      </c>
      <c r="E17" s="42">
        <v>1300000</v>
      </c>
      <c r="F17" s="37">
        <v>38</v>
      </c>
      <c r="G17" s="37">
        <v>13</v>
      </c>
      <c r="H17" s="37">
        <v>14</v>
      </c>
      <c r="I17" s="37">
        <v>5</v>
      </c>
      <c r="J17" s="37">
        <v>8</v>
      </c>
      <c r="K17" s="37">
        <v>10</v>
      </c>
      <c r="L17" s="37">
        <v>5</v>
      </c>
      <c r="M17" s="37">
        <f t="shared" si="0"/>
        <v>93</v>
      </c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6" customFormat="1" ht="12.75" customHeight="1" x14ac:dyDescent="0.2">
      <c r="A18" s="41" t="s">
        <v>61</v>
      </c>
      <c r="B18" s="41" t="s">
        <v>44</v>
      </c>
      <c r="C18" s="41" t="s">
        <v>51</v>
      </c>
      <c r="D18" s="42">
        <v>655000</v>
      </c>
      <c r="E18" s="42">
        <v>300000</v>
      </c>
      <c r="F18" s="37">
        <v>35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37">
        <f t="shared" si="0"/>
        <v>89</v>
      </c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6" customFormat="1" x14ac:dyDescent="0.2">
      <c r="A19" s="41" t="s">
        <v>62</v>
      </c>
      <c r="B19" s="41" t="s">
        <v>45</v>
      </c>
      <c r="C19" s="41" t="s">
        <v>52</v>
      </c>
      <c r="D19" s="42">
        <v>637500</v>
      </c>
      <c r="E19" s="42">
        <v>400000</v>
      </c>
      <c r="F19" s="37">
        <v>35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37">
        <f t="shared" si="0"/>
        <v>89</v>
      </c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6" customFormat="1" ht="12.75" customHeight="1" x14ac:dyDescent="0.2">
      <c r="A20" s="41" t="s">
        <v>63</v>
      </c>
      <c r="B20" s="41" t="s">
        <v>46</v>
      </c>
      <c r="C20" s="41" t="s">
        <v>53</v>
      </c>
      <c r="D20" s="42">
        <v>550000</v>
      </c>
      <c r="E20" s="42">
        <v>250000</v>
      </c>
      <c r="F20" s="37">
        <v>34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37">
        <f t="shared" si="0"/>
        <v>81</v>
      </c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</row>
    <row r="21" spans="1:78" x14ac:dyDescent="0.25">
      <c r="D21" s="40">
        <f>SUM(D14:D20)</f>
        <v>17153230</v>
      </c>
      <c r="E21" s="40">
        <f>SUM(E14:E20)</f>
        <v>5550000</v>
      </c>
    </row>
    <row r="22" spans="1:78" x14ac:dyDescent="0.25">
      <c r="E22" s="3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40" sqref="F14:F20" xr:uid="{72B898D8-F29A-4163-810B-D78D4B59D72B}">
      <formula1>40</formula1>
    </dataValidation>
    <dataValidation type="decimal" operator="lessThanOrEqual" allowBlank="1" showInputMessage="1" showErrorMessage="1" error="max. 15" sqref="G14:H20" xr:uid="{AC048FB1-DF4D-4A5C-B685-0C440DF0448B}">
      <formula1>15</formula1>
    </dataValidation>
    <dataValidation type="decimal" operator="lessThanOrEqual" allowBlank="1" showInputMessage="1" showErrorMessage="1" error="max. 5" sqref="I14:I20 L14:L20" xr:uid="{C310D72E-F9DF-4AAB-9393-F7466A91B1F0}">
      <formula1>5</formula1>
    </dataValidation>
    <dataValidation type="decimal" operator="lessThanOrEqual" allowBlank="1" showInputMessage="1" showErrorMessage="1" error="max. 10" sqref="J14:K20" xr:uid="{CC50515A-302C-4172-9320-A46367B957D2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47BF5-94A7-446D-B75A-A35ED3D39C4E}">
  <dimension ref="A1:BZ22"/>
  <sheetViews>
    <sheetView workbookViewId="0"/>
  </sheetViews>
  <sheetFormatPr defaultColWidth="9.140625" defaultRowHeight="12.75" x14ac:dyDescent="0.2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9.7109375" style="2" customWidth="1"/>
    <col min="7" max="13" width="9.28515625" style="2" customWidth="1"/>
    <col min="14" max="16384" width="9.140625" style="2"/>
  </cols>
  <sheetData>
    <row r="1" spans="1:78" ht="38.25" customHeight="1" x14ac:dyDescent="0.25">
      <c r="A1" s="1" t="s">
        <v>28</v>
      </c>
    </row>
    <row r="2" spans="1:78" x14ac:dyDescent="0.25">
      <c r="A2" s="9" t="s">
        <v>34</v>
      </c>
      <c r="D2" s="9" t="s">
        <v>21</v>
      </c>
    </row>
    <row r="3" spans="1:78" x14ac:dyDescent="0.25">
      <c r="A3" s="9" t="s">
        <v>31</v>
      </c>
      <c r="D3" s="2" t="s">
        <v>29</v>
      </c>
    </row>
    <row r="4" spans="1:78" x14ac:dyDescent="0.25">
      <c r="A4" s="9" t="s">
        <v>35</v>
      </c>
      <c r="D4" s="2" t="s">
        <v>37</v>
      </c>
    </row>
    <row r="5" spans="1:78" x14ac:dyDescent="0.25">
      <c r="A5" s="9" t="s">
        <v>33</v>
      </c>
      <c r="D5" s="2" t="s">
        <v>38</v>
      </c>
    </row>
    <row r="6" spans="1:78" x14ac:dyDescent="0.25">
      <c r="A6" s="9" t="s">
        <v>36</v>
      </c>
      <c r="D6" s="2" t="s">
        <v>39</v>
      </c>
    </row>
    <row r="7" spans="1:78" x14ac:dyDescent="0.25">
      <c r="A7" s="10" t="s">
        <v>32</v>
      </c>
    </row>
    <row r="8" spans="1:78" x14ac:dyDescent="0.25">
      <c r="D8" s="9" t="s">
        <v>22</v>
      </c>
    </row>
    <row r="9" spans="1:78" ht="75" customHeight="1" x14ac:dyDescent="0.25">
      <c r="D9" s="17" t="s">
        <v>30</v>
      </c>
      <c r="E9" s="17"/>
      <c r="F9" s="17"/>
      <c r="G9" s="17"/>
      <c r="H9" s="17"/>
      <c r="I9" s="17"/>
      <c r="J9" s="17"/>
      <c r="K9" s="17"/>
      <c r="L9" s="17"/>
      <c r="M9" s="17"/>
    </row>
    <row r="10" spans="1:78" x14ac:dyDescent="0.25">
      <c r="A10" s="3"/>
    </row>
    <row r="11" spans="1:78" ht="26.45" customHeight="1" x14ac:dyDescent="0.25">
      <c r="A11" s="18" t="s">
        <v>0</v>
      </c>
      <c r="B11" s="18" t="s">
        <v>1</v>
      </c>
      <c r="C11" s="18" t="s">
        <v>16</v>
      </c>
      <c r="D11" s="18" t="s">
        <v>13</v>
      </c>
      <c r="E11" s="22" t="s">
        <v>2</v>
      </c>
      <c r="F11" s="20" t="s">
        <v>26</v>
      </c>
      <c r="G11" s="20" t="s">
        <v>14</v>
      </c>
      <c r="H11" s="20" t="s">
        <v>15</v>
      </c>
      <c r="I11" s="20" t="s">
        <v>24</v>
      </c>
      <c r="J11" s="20" t="s">
        <v>25</v>
      </c>
      <c r="K11" s="20" t="s">
        <v>27</v>
      </c>
      <c r="L11" s="20" t="s">
        <v>3</v>
      </c>
      <c r="M11" s="18" t="s">
        <v>4</v>
      </c>
    </row>
    <row r="12" spans="1:78" ht="59.45" customHeight="1" x14ac:dyDescent="0.25">
      <c r="A12" s="21"/>
      <c r="B12" s="21"/>
      <c r="C12" s="21"/>
      <c r="D12" s="21"/>
      <c r="E12" s="23"/>
      <c r="F12" s="19"/>
      <c r="G12" s="19"/>
      <c r="H12" s="19"/>
      <c r="I12" s="19"/>
      <c r="J12" s="19"/>
      <c r="K12" s="19"/>
      <c r="L12" s="19"/>
      <c r="M12" s="19"/>
    </row>
    <row r="13" spans="1:78" ht="28.9" customHeight="1" x14ac:dyDescent="0.25">
      <c r="A13" s="19"/>
      <c r="B13" s="19"/>
      <c r="C13" s="19"/>
      <c r="D13" s="19"/>
      <c r="E13" s="24"/>
      <c r="F13" s="4" t="s">
        <v>23</v>
      </c>
      <c r="G13" s="4" t="s">
        <v>18</v>
      </c>
      <c r="H13" s="4" t="s">
        <v>18</v>
      </c>
      <c r="I13" s="4" t="s">
        <v>19</v>
      </c>
      <c r="J13" s="4" t="s">
        <v>20</v>
      </c>
      <c r="K13" s="4" t="s">
        <v>20</v>
      </c>
      <c r="L13" s="4" t="s">
        <v>19</v>
      </c>
      <c r="M13" s="4"/>
    </row>
    <row r="14" spans="1:78" s="6" customFormat="1" ht="12.75" customHeight="1" x14ac:dyDescent="0.25">
      <c r="A14" s="12" t="s">
        <v>57</v>
      </c>
      <c r="B14" s="12" t="s">
        <v>40</v>
      </c>
      <c r="C14" s="12" t="s">
        <v>47</v>
      </c>
      <c r="D14" s="14">
        <v>1601600</v>
      </c>
      <c r="E14" s="14">
        <v>800000</v>
      </c>
      <c r="F14" s="37">
        <v>22</v>
      </c>
      <c r="G14" s="37">
        <v>14</v>
      </c>
      <c r="H14" s="37">
        <v>12</v>
      </c>
      <c r="I14" s="37">
        <v>5</v>
      </c>
      <c r="J14" s="37">
        <v>5</v>
      </c>
      <c r="K14" s="37">
        <v>5</v>
      </c>
      <c r="L14" s="37">
        <v>3</v>
      </c>
      <c r="M14" s="7">
        <f>SUM(F14:L14)</f>
        <v>66</v>
      </c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</row>
    <row r="15" spans="1:78" s="6" customFormat="1" ht="12.75" customHeight="1" x14ac:dyDescent="0.2">
      <c r="A15" s="13" t="s">
        <v>58</v>
      </c>
      <c r="B15" s="13" t="s">
        <v>41</v>
      </c>
      <c r="C15" s="13" t="s">
        <v>48</v>
      </c>
      <c r="D15" s="15">
        <v>9966000</v>
      </c>
      <c r="E15" s="15">
        <v>2000000</v>
      </c>
      <c r="F15" s="37">
        <v>38</v>
      </c>
      <c r="G15" s="37">
        <v>14</v>
      </c>
      <c r="H15" s="37">
        <v>15</v>
      </c>
      <c r="I15" s="37">
        <v>5</v>
      </c>
      <c r="J15" s="37">
        <v>10</v>
      </c>
      <c r="K15" s="37">
        <v>10</v>
      </c>
      <c r="L15" s="37">
        <v>4</v>
      </c>
      <c r="M15" s="7">
        <f t="shared" ref="M15:M20" si="0">SUM(F15:L15)</f>
        <v>96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</row>
    <row r="16" spans="1:78" s="6" customFormat="1" ht="12.75" customHeight="1" x14ac:dyDescent="0.2">
      <c r="A16" s="13" t="s">
        <v>59</v>
      </c>
      <c r="B16" s="13" t="s">
        <v>42</v>
      </c>
      <c r="C16" s="13" t="s">
        <v>49</v>
      </c>
      <c r="D16" s="15">
        <v>1054500</v>
      </c>
      <c r="E16" s="15">
        <v>500000</v>
      </c>
      <c r="F16" s="37">
        <v>32</v>
      </c>
      <c r="G16" s="37">
        <v>12</v>
      </c>
      <c r="H16" s="37">
        <v>12</v>
      </c>
      <c r="I16" s="37">
        <v>5</v>
      </c>
      <c r="J16" s="37">
        <v>8</v>
      </c>
      <c r="K16" s="37">
        <v>8</v>
      </c>
      <c r="L16" s="37">
        <v>4</v>
      </c>
      <c r="M16" s="7">
        <f t="shared" si="0"/>
        <v>81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</row>
    <row r="17" spans="1:78" s="6" customFormat="1" ht="12.75" customHeight="1" x14ac:dyDescent="0.2">
      <c r="A17" s="13" t="s">
        <v>60</v>
      </c>
      <c r="B17" s="13" t="s">
        <v>43</v>
      </c>
      <c r="C17" s="13" t="s">
        <v>50</v>
      </c>
      <c r="D17" s="15">
        <v>2688630</v>
      </c>
      <c r="E17" s="15">
        <v>1300000</v>
      </c>
      <c r="F17" s="37">
        <v>38</v>
      </c>
      <c r="G17" s="37">
        <v>13</v>
      </c>
      <c r="H17" s="37">
        <v>14</v>
      </c>
      <c r="I17" s="37">
        <v>5</v>
      </c>
      <c r="J17" s="37">
        <v>8</v>
      </c>
      <c r="K17" s="37">
        <v>10</v>
      </c>
      <c r="L17" s="37">
        <v>5</v>
      </c>
      <c r="M17" s="7">
        <f t="shared" si="0"/>
        <v>93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</row>
    <row r="18" spans="1:78" s="6" customFormat="1" ht="12.75" customHeight="1" x14ac:dyDescent="0.2">
      <c r="A18" s="13" t="s">
        <v>61</v>
      </c>
      <c r="B18" s="13" t="s">
        <v>44</v>
      </c>
      <c r="C18" s="13" t="s">
        <v>51</v>
      </c>
      <c r="D18" s="15">
        <v>655000</v>
      </c>
      <c r="E18" s="15">
        <v>300000</v>
      </c>
      <c r="F18" s="37">
        <v>35</v>
      </c>
      <c r="G18" s="37">
        <v>13</v>
      </c>
      <c r="H18" s="37">
        <v>12</v>
      </c>
      <c r="I18" s="37">
        <v>5</v>
      </c>
      <c r="J18" s="37">
        <v>10</v>
      </c>
      <c r="K18" s="37">
        <v>10</v>
      </c>
      <c r="L18" s="37">
        <v>4</v>
      </c>
      <c r="M18" s="7">
        <f t="shared" si="0"/>
        <v>89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</row>
    <row r="19" spans="1:78" s="6" customFormat="1" x14ac:dyDescent="0.2">
      <c r="A19" s="13" t="s">
        <v>62</v>
      </c>
      <c r="B19" s="13" t="s">
        <v>45</v>
      </c>
      <c r="C19" s="13" t="s">
        <v>52</v>
      </c>
      <c r="D19" s="15">
        <v>637500</v>
      </c>
      <c r="E19" s="15">
        <v>400000</v>
      </c>
      <c r="F19" s="37">
        <v>35</v>
      </c>
      <c r="G19" s="37">
        <v>12</v>
      </c>
      <c r="H19" s="37">
        <v>13</v>
      </c>
      <c r="I19" s="37">
        <v>5</v>
      </c>
      <c r="J19" s="37">
        <v>10</v>
      </c>
      <c r="K19" s="37">
        <v>10</v>
      </c>
      <c r="L19" s="37">
        <v>4</v>
      </c>
      <c r="M19" s="7">
        <f t="shared" si="0"/>
        <v>89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</row>
    <row r="20" spans="1:78" s="6" customFormat="1" ht="12.75" customHeight="1" x14ac:dyDescent="0.2">
      <c r="A20" s="13" t="s">
        <v>63</v>
      </c>
      <c r="B20" s="13" t="s">
        <v>46</v>
      </c>
      <c r="C20" s="13" t="s">
        <v>53</v>
      </c>
      <c r="D20" s="15">
        <v>550000</v>
      </c>
      <c r="E20" s="15">
        <v>250000</v>
      </c>
      <c r="F20" s="37">
        <v>34</v>
      </c>
      <c r="G20" s="37">
        <v>12</v>
      </c>
      <c r="H20" s="37">
        <v>12</v>
      </c>
      <c r="I20" s="37">
        <v>4</v>
      </c>
      <c r="J20" s="37">
        <v>8</v>
      </c>
      <c r="K20" s="37">
        <v>9</v>
      </c>
      <c r="L20" s="37">
        <v>2</v>
      </c>
      <c r="M20" s="7">
        <f t="shared" si="0"/>
        <v>81</v>
      </c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</row>
    <row r="21" spans="1:78" x14ac:dyDescent="0.25">
      <c r="D21" s="11">
        <f>SUM(D14:D20)</f>
        <v>17153230</v>
      </c>
      <c r="E21" s="11">
        <f>SUM(E14:E20)</f>
        <v>5550000</v>
      </c>
    </row>
    <row r="22" spans="1:78" x14ac:dyDescent="0.25">
      <c r="E22" s="8"/>
    </row>
  </sheetData>
  <mergeCells count="14">
    <mergeCell ref="J11:J12"/>
    <mergeCell ref="K11:K12"/>
    <mergeCell ref="L11:L12"/>
    <mergeCell ref="M11:M12"/>
    <mergeCell ref="D9:M9"/>
    <mergeCell ref="A11:A13"/>
    <mergeCell ref="B11:B13"/>
    <mergeCell ref="C11:C13"/>
    <mergeCell ref="D11:D13"/>
    <mergeCell ref="E11:E13"/>
    <mergeCell ref="F11:F12"/>
    <mergeCell ref="G11:G12"/>
    <mergeCell ref="H11:H12"/>
    <mergeCell ref="I11:I12"/>
  </mergeCells>
  <dataValidations count="4">
    <dataValidation type="decimal" operator="lessThanOrEqual" allowBlank="1" showInputMessage="1" showErrorMessage="1" error="max. 10" sqref="J14:K20" xr:uid="{61D00DDF-4F5C-4005-8BE5-81E7333AA49A}">
      <formula1>10</formula1>
    </dataValidation>
    <dataValidation type="decimal" operator="lessThanOrEqual" allowBlank="1" showInputMessage="1" showErrorMessage="1" error="max. 5" sqref="I14:I20 L14:L20" xr:uid="{00AE34D1-409C-4AD6-8F94-09BC58F6E1E3}">
      <formula1>5</formula1>
    </dataValidation>
    <dataValidation type="decimal" operator="lessThanOrEqual" allowBlank="1" showInputMessage="1" showErrorMessage="1" error="max. 15" sqref="G14:H20" xr:uid="{67745A99-6AE4-4141-A2F8-C3659A359F65}">
      <formula1>15</formula1>
    </dataValidation>
    <dataValidation type="decimal" operator="lessThanOrEqual" allowBlank="1" showInputMessage="1" showErrorMessage="1" error="max. 40" sqref="F14:F20" xr:uid="{33942AD5-490E-4967-B741-46AEF08879C6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FB0DCB-6B21-4E08-A0FF-09D48F3811E9}"/>
</file>

<file path=customXml/itemProps2.xml><?xml version="1.0" encoding="utf-8"?>
<ds:datastoreItem xmlns:ds="http://schemas.openxmlformats.org/officeDocument/2006/customXml" ds:itemID="{FEBB0938-02BD-44A8-807C-011C7F3842FD}"/>
</file>

<file path=customXml/itemProps3.xml><?xml version="1.0" encoding="utf-8"?>
<ds:datastoreItem xmlns:ds="http://schemas.openxmlformats.org/officeDocument/2006/customXml" ds:itemID="{A70CF9E5-C6A8-4066-8696-B7B15E27B4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distribuční projekty</vt:lpstr>
      <vt:lpstr>BK</vt:lpstr>
      <vt:lpstr>JS</vt:lpstr>
      <vt:lpstr>LC</vt:lpstr>
      <vt:lpstr>MŠ</vt:lpstr>
      <vt:lpstr>NS</vt:lpstr>
      <vt:lpstr>PK</vt:lpstr>
      <vt:lpstr>PBa</vt:lpstr>
      <vt:lpstr>PBi</vt:lpstr>
      <vt:lpstr>'distribuční projekty'!Oblast_tisku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2024-11-13T09:55:24Z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