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fkcz-my.sharepoint.com/personal/zuzana_szczepanikova_sfa_gov_cz/Documents/Plocha/web_AVG_14/"/>
    </mc:Choice>
  </mc:AlternateContent>
  <xr:revisionPtr revIDLastSave="2" documentId="8_{99A9E6B9-9F47-45E2-9B5C-931B52088F77}" xr6:coauthVersionLast="47" xr6:coauthVersionMax="47" xr10:uidLastSave="{E9593A5A-58D3-4F91-A620-2B8FB0506EC3}"/>
  <bookViews>
    <workbookView xWindow="-38520" yWindow="-120" windowWidth="38640" windowHeight="21120" activeTab="5" xr2:uid="{00000000-000D-0000-FFFF-FFFF00000000}"/>
  </bookViews>
  <sheets>
    <sheet name="Vývoj animovaneho filmu" sheetId="8" r:id="rId1"/>
    <sheet name="MR" sheetId="9" r:id="rId2"/>
    <sheet name="DŠ" sheetId="10" r:id="rId3"/>
    <sheet name="TL" sheetId="11" r:id="rId4"/>
    <sheet name="LG" sheetId="12" r:id="rId5"/>
    <sheet name="ZZ" sheetId="13" r:id="rId6"/>
  </sheets>
  <definedNames>
    <definedName name="_xlnm.Print_Area" localSheetId="0">'Vývoj animovaneho filmu'!$A$1:$M$35</definedName>
  </definedNames>
  <calcPr calcId="191028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8" l="1"/>
  <c r="H29" i="8"/>
  <c r="I29" i="8"/>
  <c r="J29" i="8"/>
  <c r="K29" i="8"/>
  <c r="G20" i="8"/>
  <c r="H20" i="8"/>
  <c r="I20" i="8"/>
  <c r="J20" i="8"/>
  <c r="K20" i="8"/>
  <c r="G22" i="8"/>
  <c r="H22" i="8"/>
  <c r="I22" i="8"/>
  <c r="J22" i="8"/>
  <c r="K22" i="8"/>
  <c r="G21" i="8"/>
  <c r="H21" i="8"/>
  <c r="I21" i="8"/>
  <c r="J21" i="8"/>
  <c r="K21" i="8"/>
  <c r="G30" i="8"/>
  <c r="H30" i="8"/>
  <c r="I30" i="8"/>
  <c r="J30" i="8"/>
  <c r="K30" i="8"/>
  <c r="G24" i="8"/>
  <c r="H24" i="8"/>
  <c r="I24" i="8"/>
  <c r="J24" i="8"/>
  <c r="K24" i="8"/>
  <c r="G28" i="8"/>
  <c r="H28" i="8"/>
  <c r="I28" i="8"/>
  <c r="J28" i="8"/>
  <c r="K28" i="8"/>
  <c r="G25" i="8"/>
  <c r="H25" i="8"/>
  <c r="I25" i="8"/>
  <c r="J25" i="8"/>
  <c r="K25" i="8"/>
  <c r="G23" i="8"/>
  <c r="H23" i="8"/>
  <c r="I23" i="8"/>
  <c r="J23" i="8"/>
  <c r="K23" i="8"/>
  <c r="G26" i="8"/>
  <c r="H26" i="8"/>
  <c r="I26" i="8"/>
  <c r="J26" i="8"/>
  <c r="K26" i="8"/>
  <c r="G27" i="8"/>
  <c r="H27" i="8"/>
  <c r="I27" i="8"/>
  <c r="J27" i="8"/>
  <c r="K27" i="8"/>
  <c r="F20" i="8"/>
  <c r="F22" i="8"/>
  <c r="F21" i="8"/>
  <c r="F30" i="8"/>
  <c r="F24" i="8"/>
  <c r="F28" i="8"/>
  <c r="F25" i="8"/>
  <c r="F23" i="8"/>
  <c r="F26" i="8"/>
  <c r="F27" i="8"/>
  <c r="F29" i="8"/>
  <c r="E31" i="13"/>
  <c r="D31" i="13"/>
  <c r="L30" i="13"/>
  <c r="L29" i="13"/>
  <c r="L28" i="13"/>
  <c r="L27" i="13"/>
  <c r="L26" i="13"/>
  <c r="L25" i="13"/>
  <c r="L24" i="13"/>
  <c r="L23" i="13"/>
  <c r="L22" i="13"/>
  <c r="L21" i="13"/>
  <c r="L20" i="13"/>
  <c r="E31" i="12"/>
  <c r="D31" i="12"/>
  <c r="L30" i="12"/>
  <c r="L29" i="12"/>
  <c r="L28" i="12"/>
  <c r="L27" i="12"/>
  <c r="L26" i="12"/>
  <c r="L25" i="12"/>
  <c r="L24" i="12"/>
  <c r="L23" i="12"/>
  <c r="L22" i="12"/>
  <c r="L21" i="12"/>
  <c r="L20" i="12"/>
  <c r="E31" i="11"/>
  <c r="D31" i="11"/>
  <c r="L30" i="11"/>
  <c r="L29" i="11"/>
  <c r="L28" i="11"/>
  <c r="L27" i="11"/>
  <c r="L26" i="11"/>
  <c r="L25" i="11"/>
  <c r="L24" i="11"/>
  <c r="L23" i="11"/>
  <c r="L22" i="11"/>
  <c r="L21" i="11"/>
  <c r="L20" i="11"/>
  <c r="E31" i="10"/>
  <c r="D31" i="10"/>
  <c r="L30" i="10"/>
  <c r="L29" i="10"/>
  <c r="L28" i="10"/>
  <c r="L27" i="10"/>
  <c r="L26" i="10"/>
  <c r="L25" i="10"/>
  <c r="L24" i="10"/>
  <c r="L23" i="10"/>
  <c r="L22" i="10"/>
  <c r="L21" i="10"/>
  <c r="L20" i="10"/>
  <c r="E31" i="9"/>
  <c r="D31" i="9"/>
  <c r="L30" i="9"/>
  <c r="L29" i="9"/>
  <c r="L28" i="9"/>
  <c r="L27" i="9"/>
  <c r="L26" i="9"/>
  <c r="L25" i="9"/>
  <c r="L24" i="9"/>
  <c r="L23" i="9"/>
  <c r="L22" i="9"/>
  <c r="L21" i="9"/>
  <c r="L20" i="9"/>
  <c r="V29" i="8"/>
  <c r="E31" i="8" l="1"/>
  <c r="L26" i="8" l="1"/>
  <c r="L27" i="8"/>
  <c r="L28" i="8"/>
  <c r="L21" i="8"/>
  <c r="L22" i="8"/>
  <c r="L29" i="8"/>
  <c r="L20" i="8"/>
  <c r="L23" i="8"/>
  <c r="L30" i="8"/>
  <c r="L24" i="8"/>
  <c r="L25" i="8"/>
  <c r="V26" i="8"/>
  <c r="V27" i="8"/>
  <c r="V28" i="8"/>
  <c r="V21" i="8"/>
  <c r="V22" i="8"/>
  <c r="V20" i="8"/>
  <c r="V23" i="8"/>
  <c r="V30" i="8"/>
  <c r="V24" i="8"/>
  <c r="V25" i="8"/>
  <c r="M31" i="8" l="1"/>
  <c r="M32" i="8" s="1"/>
  <c r="D31" i="8" l="1"/>
</calcChain>
</file>

<file path=xl/sharedStrings.xml><?xml version="1.0" encoding="utf-8"?>
<sst xmlns="http://schemas.openxmlformats.org/spreadsheetml/2006/main" count="514" uniqueCount="105">
  <si>
    <t>Kompletní vývoj animovaného filmu</t>
  </si>
  <si>
    <r>
      <rPr>
        <b/>
        <sz val="9.5"/>
        <color rgb="FF000000"/>
        <rFont val="Arial"/>
      </rPr>
      <t>Evidenční číslo výzvy:</t>
    </r>
    <r>
      <rPr>
        <sz val="9.5"/>
        <color rgb="FF000000"/>
        <rFont val="Arial"/>
      </rPr>
      <t xml:space="preserve"> 2026-C-1-3-36</t>
    </r>
  </si>
  <si>
    <t>Cíle podpory audiovize:</t>
  </si>
  <si>
    <r>
      <t>Dotační kategorie:</t>
    </r>
    <r>
      <rPr>
        <sz val="9.5"/>
        <color rgb="FF000000"/>
        <rFont val="Arial"/>
        <family val="2"/>
      </rPr>
      <t xml:space="preserve"> Podpora animovaných audiovizuálních děl a videoher</t>
    </r>
  </si>
  <si>
    <t>1. Posílení stability producentských firem a podpora jejich dlouhodobé spolupráce s kreativními týmy.</t>
  </si>
  <si>
    <t>Dotační okruh: Vývoj českého audiovizuálního díla</t>
  </si>
  <si>
    <t>2. Podpora žánrové diverzity v české audiovizi.</t>
  </si>
  <si>
    <r>
      <t>Lhůta pro podávání žádostí:</t>
    </r>
    <r>
      <rPr>
        <sz val="9.5"/>
        <color rgb="FF000000"/>
        <rFont val="Arial"/>
        <family val="2"/>
      </rPr>
      <t xml:space="preserve"> 4. 5. 2026–17. 6. 2026</t>
    </r>
  </si>
  <si>
    <t>3. Podpora debutů a projektů pro různé cílové skupiny.</t>
  </si>
  <si>
    <r>
      <t>Finanční alokace:</t>
    </r>
    <r>
      <rPr>
        <sz val="9.5"/>
        <color rgb="FF000000"/>
        <rFont val="Arial"/>
        <family val="2"/>
      </rPr>
      <t xml:space="preserve"> 7 000 000 Kč</t>
    </r>
  </si>
  <si>
    <t>4. Podpora projektů pro lokální trh i pro mezinárodní distribuci.</t>
  </si>
  <si>
    <r>
      <rPr>
        <b/>
        <sz val="9.5"/>
        <color rgb="FF000000"/>
        <rFont val="Arial"/>
      </rPr>
      <t xml:space="preserve">Lhůta pro dokončení projektu: </t>
    </r>
    <r>
      <rPr>
        <sz val="9.5"/>
        <color rgb="FF000000"/>
        <rFont val="Arial"/>
      </rPr>
      <t xml:space="preserve">dle žádosti, nejpozději však do 30. 6. 2029
</t>
    </r>
  </si>
  <si>
    <t>5. Navýšení rozpočtů projektů ve vývoji skrze kofinancování z evropských i lokálních zdrojů.</t>
  </si>
  <si>
    <r>
      <t xml:space="preserve">Forma podpory: </t>
    </r>
    <r>
      <rPr>
        <sz val="9.5"/>
        <rFont val="Arial"/>
        <family val="2"/>
        <charset val="238"/>
      </rPr>
      <t>investiční dotace</t>
    </r>
  </si>
  <si>
    <t>Specifikace dotačního okruhu</t>
  </si>
  <si>
    <t>Podpora je určena pro kompletní vývoj celovečerních nebo krátkometrážních animovaných českých
audiovizuálních děl (ve smyslu § 2 odst. 1 písm. e) a písm. i) zákona o audiovizi).</t>
  </si>
  <si>
    <t>Součástí projektu kompletního vývoje je vypracování konečné verze scénáře, audiovizuální ukázky či
technologického testu, storyboardu nebo animatiku, vytvoření finančního plánu výroby obsahujícího vymezení
plánovaných zdrojů krytí rozpočtu nákladů.</t>
  </si>
  <si>
    <t>Animovaným dílem se pro účely Státního fondu audiovize (dále jen „Fond“) rozumí dílo 100%
animované, tj. bez kontinuálního záznamu živé akce.</t>
  </si>
  <si>
    <t>Krátkometrážním audiovizuálním dílem se pro účely Státního fondu audiovize (dále jen „Fond“) rozumí dílo o
délce do 60 minut včetně, celovečerním audiovizuálním dílem se pro účely Fondu rozumí dílo se stopáží delší
než 60 minut.</t>
  </si>
  <si>
    <t>Rada deklaruje, že v této výzvě podpoří min. 3 režijní a/nebo producentské debuty. Cílové hodnoty nebude
muset Rada dodržet, ale pokud se tak stane, bude muset své rozhodnutí zdůvodnit.</t>
  </si>
  <si>
    <t>evidenční číslo projektu</t>
  </si>
  <si>
    <t>název žadatele</t>
  </si>
  <si>
    <t>název projektu</t>
  </si>
  <si>
    <t>celkový rozpočet projektu</t>
  </si>
  <si>
    <t>požadovaná podpora</t>
  </si>
  <si>
    <t>bodové hodnocení dle tvůrčího a realizačního testu</t>
  </si>
  <si>
    <t>bodové hodnocení Rada</t>
  </si>
  <si>
    <t>výše podpory</t>
  </si>
  <si>
    <t>žadatel – komplexní dílo ano/ne</t>
  </si>
  <si>
    <t>Rada – komplexní dílo ano/ne</t>
  </si>
  <si>
    <t>žadatel – náročné audiovizuální dílo
ano/ne</t>
  </si>
  <si>
    <t>Rada – náročné audiovizuální dílo
ano/ne</t>
  </si>
  <si>
    <t>žadatel – intenzita podpory %</t>
  </si>
  <si>
    <t>Rada – intenzita podpory %</t>
  </si>
  <si>
    <t>žadatel – datum dokončení projektu</t>
  </si>
  <si>
    <t>Rada – lhůta pro dokončení</t>
  </si>
  <si>
    <t>maximální podíl podpory na celkových nákladech</t>
  </si>
  <si>
    <t>tvůrčí kritéria</t>
  </si>
  <si>
    <t>realizační kritéria</t>
  </si>
  <si>
    <t>Relevance projektu k výzvě</t>
  </si>
  <si>
    <t>Potenciál pro publikum</t>
  </si>
  <si>
    <t>Relevance k předchozí činnosti žadatele</t>
  </si>
  <si>
    <t>Kreativní tým</t>
  </si>
  <si>
    <t>Realizační strategie a ekonomika projektu</t>
  </si>
  <si>
    <t>Udržitelnost</t>
  </si>
  <si>
    <t>0–30</t>
  </si>
  <si>
    <t>0–15</t>
  </si>
  <si>
    <t>0–20</t>
  </si>
  <si>
    <t>0–10</t>
  </si>
  <si>
    <t>0–5</t>
  </si>
  <si>
    <t>944-2026</t>
  </si>
  <si>
    <t>Vernes s.r.o.</t>
  </si>
  <si>
    <t>Záhada hlavolamu</t>
  </si>
  <si>
    <t>ne</t>
  </si>
  <si>
    <t>ano</t>
  </si>
  <si>
    <t>43%</t>
  </si>
  <si>
    <t>1.8.2028</t>
  </si>
  <si>
    <t>30.6.2029</t>
  </si>
  <si>
    <t>948-2026</t>
  </si>
  <si>
    <t>radical empathy s.r.o.</t>
  </si>
  <si>
    <t>Pouto</t>
  </si>
  <si>
    <t>77%</t>
  </si>
  <si>
    <t>947-2026</t>
  </si>
  <si>
    <t>Alter Vision s.r.o.</t>
  </si>
  <si>
    <t>Základy lásky</t>
  </si>
  <si>
    <t>78%</t>
  </si>
  <si>
    <t>31.12.2028</t>
  </si>
  <si>
    <t>953-2026</t>
  </si>
  <si>
    <t>Films &amp; Chips s.r.o.</t>
  </si>
  <si>
    <t>Dětství mého dědy</t>
  </si>
  <si>
    <t>75%</t>
  </si>
  <si>
    <t>950-2026</t>
  </si>
  <si>
    <t>Other Stories s.r.o.</t>
  </si>
  <si>
    <t>Recordanza</t>
  </si>
  <si>
    <t>73%</t>
  </si>
  <si>
    <t>952-2026</t>
  </si>
  <si>
    <t>PFX CZ s.r.o.</t>
  </si>
  <si>
    <t>James &amp; Margaret</t>
  </si>
  <si>
    <t>67%</t>
  </si>
  <si>
    <t>31.3.2027</t>
  </si>
  <si>
    <t>954-2026</t>
  </si>
  <si>
    <t>MAUR film s.r.o.</t>
  </si>
  <si>
    <t>Kola</t>
  </si>
  <si>
    <t>70%</t>
  </si>
  <si>
    <t>31.10.2027</t>
  </si>
  <si>
    <t>955-2026</t>
  </si>
  <si>
    <t>STUDIO BEEP a.s.</t>
  </si>
  <si>
    <t>Hodina angličtiny</t>
  </si>
  <si>
    <t>84%</t>
  </si>
  <si>
    <t>951-2026</t>
  </si>
  <si>
    <t>OLDRICH COMPANY, s.r.o.</t>
  </si>
  <si>
    <t>Vzdálený horizont</t>
  </si>
  <si>
    <t>72%</t>
  </si>
  <si>
    <t>902-2026</t>
  </si>
  <si>
    <t>Filmofon s.r.o.</t>
  </si>
  <si>
    <t>Vikýřník</t>
  </si>
  <si>
    <t>83%</t>
  </si>
  <si>
    <t>15.3.2028</t>
  </si>
  <si>
    <t>949-2026</t>
  </si>
  <si>
    <t>Aussiger Vision s.r.o.</t>
  </si>
  <si>
    <t>Yog-Sothoth</t>
  </si>
  <si>
    <t>66%</t>
  </si>
  <si>
    <t>31.12.2027</t>
  </si>
  <si>
    <t>zbývá</t>
  </si>
  <si>
    <r>
      <t xml:space="preserve">Lhůta pro dokončení projektu: </t>
    </r>
    <r>
      <rPr>
        <sz val="9.5"/>
        <color rgb="FF000000"/>
        <rFont val="Arial"/>
        <family val="2"/>
      </rPr>
      <t xml:space="preserve">dle žádosti, nejpozději však do 30. 6. 2029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</si>
</sst>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[$-405]d\.\ mmmm\ yyyy;@"/>
  </numFmts>
  <fonts count="1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8"/>
      <name val="Arial"/>
      <family val="2"/>
      <charset val="238"/>
    </font>
    <font>
      <sz val="9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.5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sz val="8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.5"/>
      <color rgb="FF000000"/>
      <name val="Arial"/>
    </font>
    <font>
      <sz val="9.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7" fillId="0" borderId="0" applyFill="0" applyProtection="0"/>
  </cellStyleXfs>
  <cellXfs count="42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165" fontId="3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/>
    </xf>
    <xf numFmtId="3" fontId="5" fillId="2" borderId="0" xfId="0" applyNumberFormat="1" applyFont="1" applyFill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3" fontId="5" fillId="2" borderId="0" xfId="0" applyNumberFormat="1" applyFont="1" applyFill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/>
    <xf numFmtId="3" fontId="11" fillId="0" borderId="1" xfId="0" applyNumberFormat="1" applyFont="1" applyBorder="1"/>
    <xf numFmtId="2" fontId="5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center" vertical="top"/>
    </xf>
    <xf numFmtId="9" fontId="5" fillId="0" borderId="1" xfId="0" applyNumberFormat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right"/>
    </xf>
    <xf numFmtId="14" fontId="5" fillId="0" borderId="1" xfId="0" applyNumberFormat="1" applyFont="1" applyBorder="1" applyAlignment="1">
      <alignment horizontal="right" vertical="top"/>
    </xf>
    <xf numFmtId="49" fontId="11" fillId="0" borderId="1" xfId="0" applyNumberFormat="1" applyFont="1" applyBorder="1" applyAlignment="1">
      <alignment horizontal="left"/>
    </xf>
    <xf numFmtId="3" fontId="5" fillId="0" borderId="1" xfId="0" applyNumberFormat="1" applyFont="1" applyBorder="1" applyAlignment="1">
      <alignment vertical="top"/>
    </xf>
    <xf numFmtId="49" fontId="5" fillId="0" borderId="1" xfId="0" applyNumberFormat="1" applyFont="1" applyBorder="1"/>
    <xf numFmtId="0" fontId="6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8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</cellXfs>
  <cellStyles count="3">
    <cellStyle name="Čárka 2" xfId="1" xr:uid="{00000000-0005-0000-0000-000000000000}"/>
    <cellStyle name="Normální" xfId="0" builtinId="0"/>
    <cellStyle name="Normální 2" xfId="2" xr:uid="{1186FFC1-50D8-41A4-837A-E340FC74D25E}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F1B78-B6D5-B440-8D67-61FCDF120A84}">
  <sheetPr>
    <pageSetUpPr fitToPage="1"/>
  </sheetPr>
  <dimension ref="A1:V32"/>
  <sheetViews>
    <sheetView zoomScaleNormal="100" workbookViewId="0">
      <selection activeCell="P13" sqref="P13"/>
    </sheetView>
  </sheetViews>
  <sheetFormatPr defaultColWidth="9.1796875" defaultRowHeight="12.75" customHeight="1" x14ac:dyDescent="0.35"/>
  <cols>
    <col min="1" max="1" width="11.453125" style="2" customWidth="1"/>
    <col min="2" max="2" width="26.54296875" style="2" customWidth="1"/>
    <col min="3" max="3" width="24.453125" style="2" customWidth="1"/>
    <col min="4" max="4" width="12.7265625" style="2" customWidth="1"/>
    <col min="5" max="5" width="22.1796875" style="2" customWidth="1"/>
    <col min="6" max="7" width="9.453125" style="2" customWidth="1"/>
    <col min="8" max="8" width="9.7265625" style="2" customWidth="1"/>
    <col min="9" max="11" width="9.453125" style="2" customWidth="1"/>
    <col min="12" max="12" width="9.81640625" style="2" customWidth="1"/>
    <col min="13" max="13" width="13" style="2" customWidth="1"/>
    <col min="14" max="14" width="10.81640625" style="2" customWidth="1"/>
    <col min="15" max="15" width="10.26953125" style="2" customWidth="1"/>
    <col min="16" max="17" width="13.453125" style="2" customWidth="1"/>
    <col min="18" max="18" width="9.81640625" style="2" customWidth="1"/>
    <col min="19" max="19" width="9.7265625" style="2" customWidth="1"/>
    <col min="20" max="20" width="12.7265625" style="5" customWidth="1"/>
    <col min="21" max="21" width="12.26953125" style="5" customWidth="1"/>
    <col min="22" max="22" width="13.26953125" style="5" customWidth="1"/>
    <col min="23" max="16384" width="9.1796875" style="2"/>
  </cols>
  <sheetData>
    <row r="1" spans="1:22" ht="38.25" customHeight="1" x14ac:dyDescent="0.35">
      <c r="A1" s="1" t="s">
        <v>0</v>
      </c>
    </row>
    <row r="2" spans="1:22" ht="15" customHeight="1" x14ac:dyDescent="0.35">
      <c r="A2" s="14" t="s">
        <v>1</v>
      </c>
      <c r="D2" s="3" t="s">
        <v>2</v>
      </c>
    </row>
    <row r="3" spans="1:22" ht="15" customHeight="1" x14ac:dyDescent="0.25">
      <c r="A3" s="4" t="s">
        <v>3</v>
      </c>
      <c r="D3" s="29" t="s">
        <v>4</v>
      </c>
      <c r="E3" s="29"/>
      <c r="F3" s="29"/>
      <c r="G3" s="29"/>
      <c r="H3" s="29"/>
      <c r="I3" s="29"/>
      <c r="J3" s="29"/>
      <c r="K3" s="29"/>
      <c r="L3" s="29"/>
      <c r="M3" s="29"/>
    </row>
    <row r="4" spans="1:22" ht="15" customHeight="1" x14ac:dyDescent="0.25">
      <c r="A4" s="3" t="s">
        <v>5</v>
      </c>
      <c r="D4" s="30" t="s">
        <v>6</v>
      </c>
      <c r="E4" s="30"/>
      <c r="F4" s="30"/>
      <c r="G4" s="30"/>
      <c r="H4" s="30"/>
      <c r="I4" s="30"/>
      <c r="J4" s="30"/>
      <c r="K4" s="30"/>
      <c r="L4" s="30"/>
      <c r="M4" s="30"/>
    </row>
    <row r="5" spans="1:22" ht="15" customHeight="1" x14ac:dyDescent="0.25">
      <c r="A5" s="4" t="s">
        <v>7</v>
      </c>
      <c r="D5" s="30" t="s">
        <v>8</v>
      </c>
      <c r="E5" s="30"/>
      <c r="F5" s="30"/>
      <c r="G5" s="30"/>
      <c r="H5" s="30"/>
      <c r="I5" s="30"/>
      <c r="J5" s="30"/>
      <c r="K5" s="30"/>
      <c r="L5" s="30"/>
      <c r="M5" s="30"/>
    </row>
    <row r="6" spans="1:22" ht="15" customHeight="1" x14ac:dyDescent="0.25">
      <c r="A6" s="4" t="s">
        <v>9</v>
      </c>
      <c r="D6" s="30" t="s">
        <v>10</v>
      </c>
      <c r="E6" s="30"/>
      <c r="F6" s="30"/>
      <c r="G6" s="30"/>
      <c r="H6" s="30"/>
      <c r="I6" s="30"/>
      <c r="J6" s="30"/>
      <c r="K6" s="30"/>
      <c r="L6" s="30"/>
      <c r="M6" s="30"/>
    </row>
    <row r="7" spans="1:22" ht="17.25" customHeight="1" x14ac:dyDescent="0.25">
      <c r="A7" s="41" t="s">
        <v>11</v>
      </c>
      <c r="B7" s="31"/>
      <c r="C7" s="31"/>
      <c r="D7" s="9" t="s">
        <v>12</v>
      </c>
      <c r="E7" s="6"/>
      <c r="F7" s="6"/>
      <c r="G7" s="6"/>
      <c r="H7" s="6"/>
      <c r="I7" s="6"/>
      <c r="J7" s="6"/>
      <c r="K7" s="6"/>
      <c r="L7" s="6"/>
      <c r="M7" s="6"/>
    </row>
    <row r="8" spans="1:22" ht="15" customHeight="1" x14ac:dyDescent="0.35">
      <c r="A8" s="3" t="s">
        <v>13</v>
      </c>
      <c r="B8" s="8"/>
      <c r="C8" s="8"/>
    </row>
    <row r="9" spans="1:22" ht="15" customHeight="1" x14ac:dyDescent="0.35">
      <c r="D9" s="3" t="s">
        <v>14</v>
      </c>
      <c r="E9" s="7"/>
      <c r="F9" s="7"/>
      <c r="G9" s="7"/>
      <c r="H9" s="7"/>
      <c r="I9" s="7"/>
      <c r="J9" s="7"/>
      <c r="K9" s="7"/>
      <c r="L9" s="7"/>
      <c r="M9" s="7"/>
    </row>
    <row r="10" spans="1:22" ht="35.15" customHeight="1" x14ac:dyDescent="0.35">
      <c r="D10" s="32" t="s">
        <v>15</v>
      </c>
      <c r="E10" s="32"/>
      <c r="F10" s="32"/>
      <c r="G10" s="32"/>
      <c r="H10" s="32"/>
      <c r="I10" s="32"/>
      <c r="J10" s="32"/>
      <c r="K10" s="32"/>
      <c r="L10" s="32"/>
      <c r="M10" s="32"/>
    </row>
    <row r="11" spans="1:22" ht="45" customHeight="1" x14ac:dyDescent="0.35">
      <c r="D11" s="32" t="s">
        <v>16</v>
      </c>
      <c r="E11" s="32"/>
      <c r="F11" s="32"/>
      <c r="G11" s="32"/>
      <c r="H11" s="32"/>
      <c r="I11" s="32"/>
      <c r="J11" s="32"/>
      <c r="K11" s="32"/>
      <c r="L11" s="32"/>
      <c r="M11" s="32"/>
    </row>
    <row r="12" spans="1:22" ht="33" customHeight="1" x14ac:dyDescent="0.35">
      <c r="D12" s="32" t="s">
        <v>17</v>
      </c>
      <c r="E12" s="32"/>
      <c r="F12" s="32"/>
      <c r="G12" s="32"/>
      <c r="H12" s="32"/>
      <c r="I12" s="32"/>
      <c r="J12" s="32"/>
      <c r="K12" s="32"/>
      <c r="L12" s="32"/>
      <c r="M12" s="32"/>
    </row>
    <row r="13" spans="1:22" ht="45" customHeight="1" x14ac:dyDescent="0.35">
      <c r="D13" s="32" t="s">
        <v>18</v>
      </c>
      <c r="E13" s="33"/>
      <c r="F13" s="33"/>
      <c r="G13" s="33"/>
      <c r="H13" s="33"/>
      <c r="I13" s="33"/>
      <c r="J13" s="33"/>
      <c r="K13" s="33"/>
      <c r="L13" s="33"/>
      <c r="M13" s="33"/>
    </row>
    <row r="14" spans="1:22" ht="29.15" customHeight="1" x14ac:dyDescent="0.35">
      <c r="D14" s="32" t="s">
        <v>19</v>
      </c>
      <c r="E14" s="33"/>
      <c r="F14" s="33"/>
      <c r="G14" s="33"/>
      <c r="H14" s="33"/>
      <c r="I14" s="33"/>
      <c r="J14" s="33"/>
      <c r="K14" s="33"/>
      <c r="L14" s="33"/>
      <c r="M14" s="33"/>
    </row>
    <row r="15" spans="1:22" ht="15" customHeight="1" x14ac:dyDescent="0.35">
      <c r="A15" s="3"/>
      <c r="G15" s="3"/>
      <c r="H15" s="3"/>
      <c r="I15" s="3"/>
    </row>
    <row r="16" spans="1:22" ht="15" customHeight="1" x14ac:dyDescent="0.35">
      <c r="A16" s="37" t="s">
        <v>20</v>
      </c>
      <c r="B16" s="37" t="s">
        <v>21</v>
      </c>
      <c r="C16" s="37" t="s">
        <v>22</v>
      </c>
      <c r="D16" s="37" t="s">
        <v>23</v>
      </c>
      <c r="E16" s="38" t="s">
        <v>24</v>
      </c>
      <c r="F16" s="34" t="s">
        <v>25</v>
      </c>
      <c r="G16" s="34"/>
      <c r="H16" s="34"/>
      <c r="I16" s="34"/>
      <c r="J16" s="34"/>
      <c r="K16" s="34"/>
      <c r="L16" s="35" t="s">
        <v>26</v>
      </c>
      <c r="M16" s="36" t="s">
        <v>27</v>
      </c>
      <c r="N16" s="37" t="s">
        <v>28</v>
      </c>
      <c r="O16" s="37" t="s">
        <v>29</v>
      </c>
      <c r="P16" s="37" t="s">
        <v>30</v>
      </c>
      <c r="Q16" s="37" t="s">
        <v>31</v>
      </c>
      <c r="R16" s="37" t="s">
        <v>32</v>
      </c>
      <c r="S16" s="37" t="s">
        <v>33</v>
      </c>
      <c r="T16" s="39" t="s">
        <v>34</v>
      </c>
      <c r="U16" s="39" t="s">
        <v>35</v>
      </c>
      <c r="V16" s="39" t="s">
        <v>36</v>
      </c>
    </row>
    <row r="17" spans="1:22" ht="14.5" customHeight="1" x14ac:dyDescent="0.35">
      <c r="A17" s="37"/>
      <c r="B17" s="37"/>
      <c r="C17" s="37"/>
      <c r="D17" s="37"/>
      <c r="E17" s="38"/>
      <c r="F17" s="36" t="s">
        <v>37</v>
      </c>
      <c r="G17" s="36"/>
      <c r="H17" s="36" t="s">
        <v>38</v>
      </c>
      <c r="I17" s="36"/>
      <c r="J17" s="36"/>
      <c r="K17" s="36"/>
      <c r="L17" s="35"/>
      <c r="M17" s="36"/>
      <c r="N17" s="37"/>
      <c r="O17" s="37"/>
      <c r="P17" s="37"/>
      <c r="Q17" s="40"/>
      <c r="R17" s="37"/>
      <c r="S17" s="37"/>
      <c r="T17" s="39"/>
      <c r="U17" s="39"/>
      <c r="V17" s="39"/>
    </row>
    <row r="18" spans="1:22" ht="78" customHeight="1" x14ac:dyDescent="0.35">
      <c r="A18" s="37"/>
      <c r="B18" s="37"/>
      <c r="C18" s="37"/>
      <c r="D18" s="37"/>
      <c r="E18" s="38"/>
      <c r="F18" s="16" t="s">
        <v>39</v>
      </c>
      <c r="G18" s="16" t="s">
        <v>40</v>
      </c>
      <c r="H18" s="16" t="s">
        <v>41</v>
      </c>
      <c r="I18" s="16" t="s">
        <v>42</v>
      </c>
      <c r="J18" s="15" t="s">
        <v>43</v>
      </c>
      <c r="K18" s="16" t="s">
        <v>44</v>
      </c>
      <c r="L18" s="35"/>
      <c r="M18" s="36"/>
      <c r="N18" s="37"/>
      <c r="O18" s="37"/>
      <c r="P18" s="37"/>
      <c r="Q18" s="40"/>
      <c r="R18" s="37"/>
      <c r="S18" s="37"/>
      <c r="T18" s="39"/>
      <c r="U18" s="39"/>
      <c r="V18" s="39"/>
    </row>
    <row r="19" spans="1:22" ht="31" customHeight="1" x14ac:dyDescent="0.35">
      <c r="A19" s="37"/>
      <c r="B19" s="37"/>
      <c r="C19" s="37"/>
      <c r="D19" s="37"/>
      <c r="E19" s="38"/>
      <c r="F19" s="15" t="s">
        <v>45</v>
      </c>
      <c r="G19" s="15" t="s">
        <v>46</v>
      </c>
      <c r="H19" s="15" t="s">
        <v>47</v>
      </c>
      <c r="I19" s="15" t="s">
        <v>47</v>
      </c>
      <c r="J19" s="15" t="s">
        <v>48</v>
      </c>
      <c r="K19" s="15" t="s">
        <v>49</v>
      </c>
      <c r="L19" s="35"/>
      <c r="M19" s="36"/>
      <c r="N19" s="37"/>
      <c r="O19" s="37"/>
      <c r="P19" s="37"/>
      <c r="Q19" s="40"/>
      <c r="R19" s="37"/>
      <c r="S19" s="37"/>
      <c r="T19" s="39"/>
      <c r="U19" s="39"/>
      <c r="V19" s="39"/>
    </row>
    <row r="20" spans="1:22" ht="12.5" x14ac:dyDescent="0.25">
      <c r="A20" s="17" t="s">
        <v>50</v>
      </c>
      <c r="B20" s="18" t="s">
        <v>51</v>
      </c>
      <c r="C20" s="18" t="s">
        <v>52</v>
      </c>
      <c r="D20" s="19">
        <v>5031951</v>
      </c>
      <c r="E20" s="19">
        <v>2000000</v>
      </c>
      <c r="F20" s="20">
        <f>AVERAGE(MR!F21,DŠ!F21,TL!F21,LG!F21,ZZ!F21)</f>
        <v>23.2</v>
      </c>
      <c r="G20" s="20">
        <f>AVERAGE(MR!G21,DŠ!G21,TL!G21,LG!G21,ZZ!G21)</f>
        <v>12.8</v>
      </c>
      <c r="H20" s="20">
        <f>AVERAGE(MR!H21,DŠ!H21,TL!H21,LG!H21,ZZ!H21)</f>
        <v>14.6</v>
      </c>
      <c r="I20" s="20">
        <f>AVERAGE(MR!I21,DŠ!I21,TL!I21,LG!I21,ZZ!I21)</f>
        <v>15</v>
      </c>
      <c r="J20" s="20">
        <f>AVERAGE(MR!J21,DŠ!J21,TL!J21,LG!J21,ZZ!J21)</f>
        <v>7.4</v>
      </c>
      <c r="K20" s="20">
        <f>AVERAGE(MR!K21,DŠ!K21,TL!K21,LG!K21,ZZ!K21)</f>
        <v>3.8</v>
      </c>
      <c r="L20" s="21">
        <f t="shared" ref="L20:L30" si="0">SUM(F20:K20)</f>
        <v>76.8</v>
      </c>
      <c r="M20" s="19">
        <v>2000000</v>
      </c>
      <c r="N20" s="22" t="s">
        <v>53</v>
      </c>
      <c r="O20" s="22" t="s">
        <v>53</v>
      </c>
      <c r="P20" s="22" t="s">
        <v>54</v>
      </c>
      <c r="Q20" s="22" t="s">
        <v>54</v>
      </c>
      <c r="R20" s="17" t="s">
        <v>55</v>
      </c>
      <c r="S20" s="23">
        <v>0.9</v>
      </c>
      <c r="T20" s="24" t="s">
        <v>56</v>
      </c>
      <c r="U20" s="25" t="s">
        <v>57</v>
      </c>
      <c r="V20" s="23">
        <f t="shared" ref="V20:V30" si="1">M20/(0.8*D20)</f>
        <v>0.49682518768565109</v>
      </c>
    </row>
    <row r="21" spans="1:22" ht="12.75" customHeight="1" x14ac:dyDescent="0.25">
      <c r="A21" s="17" t="s">
        <v>58</v>
      </c>
      <c r="B21" s="18" t="s">
        <v>59</v>
      </c>
      <c r="C21" s="26" t="s">
        <v>60</v>
      </c>
      <c r="D21" s="19">
        <v>849781</v>
      </c>
      <c r="E21" s="19">
        <v>400000</v>
      </c>
      <c r="F21" s="20">
        <f>AVERAGE(MR!F23,DŠ!F23,TL!F23,LG!F23,ZZ!F23)</f>
        <v>20.8</v>
      </c>
      <c r="G21" s="20">
        <f>AVERAGE(MR!G23,DŠ!G23,TL!G23,LG!G23,ZZ!G23)</f>
        <v>12.2</v>
      </c>
      <c r="H21" s="20">
        <f>AVERAGE(MR!H23,DŠ!H23,TL!H23,LG!H23,ZZ!H23)</f>
        <v>13</v>
      </c>
      <c r="I21" s="20">
        <f>AVERAGE(MR!I23,DŠ!I23,TL!I23,LG!I23,ZZ!I23)</f>
        <v>15.8</v>
      </c>
      <c r="J21" s="20">
        <f>AVERAGE(MR!J23,DŠ!J23,TL!J23,LG!J23,ZZ!J23)</f>
        <v>6.6</v>
      </c>
      <c r="K21" s="20">
        <f>AVERAGE(MR!K23,DŠ!K23,TL!K23,LG!K23,ZZ!K23)</f>
        <v>4.5999999999999996</v>
      </c>
      <c r="L21" s="21">
        <f t="shared" si="0"/>
        <v>72.999999999999986</v>
      </c>
      <c r="M21" s="19">
        <v>400000</v>
      </c>
      <c r="N21" s="22" t="s">
        <v>53</v>
      </c>
      <c r="O21" s="22" t="s">
        <v>53</v>
      </c>
      <c r="P21" s="22" t="s">
        <v>54</v>
      </c>
      <c r="Q21" s="22" t="s">
        <v>54</v>
      </c>
      <c r="R21" s="17" t="s">
        <v>61</v>
      </c>
      <c r="S21" s="23">
        <v>0.9</v>
      </c>
      <c r="T21" s="24" t="s">
        <v>57</v>
      </c>
      <c r="U21" s="25" t="s">
        <v>57</v>
      </c>
      <c r="V21" s="23">
        <f t="shared" si="1"/>
        <v>0.5883868902693753</v>
      </c>
    </row>
    <row r="22" spans="1:22" ht="12.75" customHeight="1" x14ac:dyDescent="0.25">
      <c r="A22" s="17" t="s">
        <v>62</v>
      </c>
      <c r="B22" s="18" t="s">
        <v>63</v>
      </c>
      <c r="C22" s="26" t="s">
        <v>64</v>
      </c>
      <c r="D22" s="19">
        <v>965000</v>
      </c>
      <c r="E22" s="19">
        <v>750000</v>
      </c>
      <c r="F22" s="20">
        <f>AVERAGE(MR!F22,DŠ!F22,TL!F22,LG!F22,ZZ!F22)</f>
        <v>20.6</v>
      </c>
      <c r="G22" s="20">
        <f>AVERAGE(MR!G22,DŠ!G22,TL!G22,LG!G22,ZZ!G22)</f>
        <v>11.6</v>
      </c>
      <c r="H22" s="20">
        <f>AVERAGE(MR!H22,DŠ!H22,TL!H22,LG!H22,ZZ!H22)</f>
        <v>13</v>
      </c>
      <c r="I22" s="20">
        <f>AVERAGE(MR!I22,DŠ!I22,TL!I22,LG!I22,ZZ!I22)</f>
        <v>15.6</v>
      </c>
      <c r="J22" s="20">
        <f>AVERAGE(MR!J22,DŠ!J22,TL!J22,LG!J22,ZZ!J22)</f>
        <v>5.2</v>
      </c>
      <c r="K22" s="20">
        <f>AVERAGE(MR!K22,DŠ!K22,TL!K22,LG!K22,ZZ!K22)</f>
        <v>4.2</v>
      </c>
      <c r="L22" s="21">
        <f t="shared" si="0"/>
        <v>70.2</v>
      </c>
      <c r="M22" s="19">
        <v>750000</v>
      </c>
      <c r="N22" s="22" t="s">
        <v>53</v>
      </c>
      <c r="O22" s="22" t="s">
        <v>53</v>
      </c>
      <c r="P22" s="22" t="s">
        <v>54</v>
      </c>
      <c r="Q22" s="22" t="s">
        <v>54</v>
      </c>
      <c r="R22" s="17" t="s">
        <v>65</v>
      </c>
      <c r="S22" s="23">
        <v>0.9</v>
      </c>
      <c r="T22" s="24" t="s">
        <v>66</v>
      </c>
      <c r="U22" s="25" t="s">
        <v>57</v>
      </c>
      <c r="V22" s="23">
        <f t="shared" si="1"/>
        <v>0.97150259067357514</v>
      </c>
    </row>
    <row r="23" spans="1:22" ht="12.75" customHeight="1" x14ac:dyDescent="0.25">
      <c r="A23" s="17" t="s">
        <v>67</v>
      </c>
      <c r="B23" s="18" t="s">
        <v>68</v>
      </c>
      <c r="C23" s="18" t="s">
        <v>69</v>
      </c>
      <c r="D23" s="19">
        <v>1776150</v>
      </c>
      <c r="E23" s="19">
        <v>750000</v>
      </c>
      <c r="F23" s="20">
        <f>AVERAGE(MR!F28,DŠ!F28,TL!F28,LG!F28,ZZ!F28)</f>
        <v>21.8</v>
      </c>
      <c r="G23" s="20">
        <f>AVERAGE(MR!G28,DŠ!G28,TL!G28,LG!G28,ZZ!G28)</f>
        <v>10</v>
      </c>
      <c r="H23" s="20">
        <f>AVERAGE(MR!H28,DŠ!H28,TL!H28,LG!H28,ZZ!H28)</f>
        <v>12.6</v>
      </c>
      <c r="I23" s="20">
        <f>AVERAGE(MR!I28,DŠ!I28,TL!I28,LG!I28,ZZ!I28)</f>
        <v>15.2</v>
      </c>
      <c r="J23" s="20">
        <f>AVERAGE(MR!J28,DŠ!J28,TL!J28,LG!J28,ZZ!J28)</f>
        <v>6.6</v>
      </c>
      <c r="K23" s="20">
        <f>AVERAGE(MR!K28,DŠ!K28,TL!K28,LG!K28,ZZ!K28)</f>
        <v>4</v>
      </c>
      <c r="L23" s="21">
        <f t="shared" si="0"/>
        <v>70.199999999999989</v>
      </c>
      <c r="M23" s="19">
        <v>750000</v>
      </c>
      <c r="N23" s="22" t="s">
        <v>53</v>
      </c>
      <c r="O23" s="22" t="s">
        <v>53</v>
      </c>
      <c r="P23" s="22" t="s">
        <v>54</v>
      </c>
      <c r="Q23" s="22" t="s">
        <v>54</v>
      </c>
      <c r="R23" s="17" t="s">
        <v>70</v>
      </c>
      <c r="S23" s="23">
        <v>0.9</v>
      </c>
      <c r="T23" s="24" t="s">
        <v>57</v>
      </c>
      <c r="U23" s="25" t="s">
        <v>57</v>
      </c>
      <c r="V23" s="23">
        <f t="shared" si="1"/>
        <v>0.52782704163499705</v>
      </c>
    </row>
    <row r="24" spans="1:22" ht="12.75" customHeight="1" x14ac:dyDescent="0.25">
      <c r="A24" s="17" t="s">
        <v>71</v>
      </c>
      <c r="B24" s="18" t="s">
        <v>72</v>
      </c>
      <c r="C24" s="26" t="s">
        <v>73</v>
      </c>
      <c r="D24" s="19">
        <v>6960000</v>
      </c>
      <c r="E24" s="19">
        <v>2000000</v>
      </c>
      <c r="F24" s="20">
        <f>AVERAGE(MR!F25,DŠ!F25,TL!F25,LG!F25,ZZ!F25)</f>
        <v>22.4</v>
      </c>
      <c r="G24" s="20">
        <f>AVERAGE(MR!G25,DŠ!G25,TL!G25,LG!G25,ZZ!G25)</f>
        <v>9.8000000000000007</v>
      </c>
      <c r="H24" s="20">
        <f>AVERAGE(MR!H25,DŠ!H25,TL!H25,LG!H25,ZZ!H25)</f>
        <v>13.6</v>
      </c>
      <c r="I24" s="20">
        <f>AVERAGE(MR!I25,DŠ!I25,TL!I25,LG!I25,ZZ!I25)</f>
        <v>13.8</v>
      </c>
      <c r="J24" s="20">
        <f>AVERAGE(MR!J25,DŠ!J25,TL!J25,LG!J25,ZZ!J25)</f>
        <v>6.4</v>
      </c>
      <c r="K24" s="20">
        <f>AVERAGE(MR!K25,DŠ!K25,TL!K25,LG!K25,ZZ!K25)</f>
        <v>4</v>
      </c>
      <c r="L24" s="21">
        <f t="shared" si="0"/>
        <v>70.000000000000014</v>
      </c>
      <c r="M24" s="19">
        <v>1800000</v>
      </c>
      <c r="N24" s="22" t="s">
        <v>53</v>
      </c>
      <c r="O24" s="22" t="s">
        <v>53</v>
      </c>
      <c r="P24" s="22" t="s">
        <v>54</v>
      </c>
      <c r="Q24" s="22" t="s">
        <v>54</v>
      </c>
      <c r="R24" s="17" t="s">
        <v>74</v>
      </c>
      <c r="S24" s="23">
        <v>0.9</v>
      </c>
      <c r="T24" s="24" t="s">
        <v>57</v>
      </c>
      <c r="U24" s="25" t="s">
        <v>57</v>
      </c>
      <c r="V24" s="23">
        <f t="shared" si="1"/>
        <v>0.32327586206896552</v>
      </c>
    </row>
    <row r="25" spans="1:22" ht="12.75" customHeight="1" x14ac:dyDescent="0.25">
      <c r="A25" s="17" t="s">
        <v>75</v>
      </c>
      <c r="B25" s="18" t="s">
        <v>76</v>
      </c>
      <c r="C25" s="26" t="s">
        <v>77</v>
      </c>
      <c r="D25" s="19">
        <v>1200000</v>
      </c>
      <c r="E25" s="19">
        <v>800000</v>
      </c>
      <c r="F25" s="20">
        <f>AVERAGE(MR!F27,DŠ!F27,TL!F27,LG!F27,ZZ!F27)</f>
        <v>19.2</v>
      </c>
      <c r="G25" s="20">
        <f>AVERAGE(MR!G27,DŠ!G27,TL!G27,LG!G27,ZZ!G27)</f>
        <v>10.4</v>
      </c>
      <c r="H25" s="20">
        <f>AVERAGE(MR!H27,DŠ!H27,TL!H27,LG!H27,ZZ!H27)</f>
        <v>14.8</v>
      </c>
      <c r="I25" s="20">
        <f>AVERAGE(MR!I27,DŠ!I27,TL!I27,LG!I27,ZZ!I27)</f>
        <v>12.2</v>
      </c>
      <c r="J25" s="20">
        <f>AVERAGE(MR!J27,DŠ!J27,TL!J27,LG!J27,ZZ!J27)</f>
        <v>5.2</v>
      </c>
      <c r="K25" s="20">
        <f>AVERAGE(MR!K27,DŠ!K27,TL!K27,LG!K27,ZZ!K27)</f>
        <v>3.2</v>
      </c>
      <c r="L25" s="21">
        <f t="shared" si="0"/>
        <v>65.000000000000014</v>
      </c>
      <c r="M25" s="27"/>
      <c r="N25" s="22" t="s">
        <v>53</v>
      </c>
      <c r="O25" s="22"/>
      <c r="P25" s="22" t="s">
        <v>54</v>
      </c>
      <c r="Q25" s="22"/>
      <c r="R25" s="17" t="s">
        <v>78</v>
      </c>
      <c r="S25" s="23"/>
      <c r="T25" s="24" t="s">
        <v>79</v>
      </c>
      <c r="U25" s="25"/>
      <c r="V25" s="23">
        <f t="shared" si="1"/>
        <v>0</v>
      </c>
    </row>
    <row r="26" spans="1:22" ht="12.75" customHeight="1" x14ac:dyDescent="0.25">
      <c r="A26" s="17" t="s">
        <v>80</v>
      </c>
      <c r="B26" s="18" t="s">
        <v>81</v>
      </c>
      <c r="C26" s="26" t="s">
        <v>82</v>
      </c>
      <c r="D26" s="19">
        <v>1073500</v>
      </c>
      <c r="E26" s="19">
        <v>750000</v>
      </c>
      <c r="F26" s="20">
        <f>AVERAGE(MR!F29,DŠ!F29,TL!F29,LG!F29,ZZ!F29)</f>
        <v>12.6</v>
      </c>
      <c r="G26" s="20">
        <f>AVERAGE(MR!G29,DŠ!G29,TL!G29,LG!G29,ZZ!G29)</f>
        <v>8.1999999999999993</v>
      </c>
      <c r="H26" s="20">
        <f>AVERAGE(MR!H29,DŠ!H29,TL!H29,LG!H29,ZZ!H29)</f>
        <v>17.8</v>
      </c>
      <c r="I26" s="20">
        <f>AVERAGE(MR!I29,DŠ!I29,TL!I29,LG!I29,ZZ!I29)</f>
        <v>17.399999999999999</v>
      </c>
      <c r="J26" s="20">
        <f>AVERAGE(MR!J29,DŠ!J29,TL!J29,LG!J29,ZZ!J29)</f>
        <v>5.2</v>
      </c>
      <c r="K26" s="20">
        <f>AVERAGE(MR!K29,DŠ!K29,TL!K29,LG!K29,ZZ!K29)</f>
        <v>3.6</v>
      </c>
      <c r="L26" s="21">
        <f t="shared" si="0"/>
        <v>64.8</v>
      </c>
      <c r="M26" s="27"/>
      <c r="N26" s="22" t="s">
        <v>53</v>
      </c>
      <c r="O26" s="22"/>
      <c r="P26" s="22" t="s">
        <v>54</v>
      </c>
      <c r="Q26" s="22"/>
      <c r="R26" s="17" t="s">
        <v>83</v>
      </c>
      <c r="S26" s="23"/>
      <c r="T26" s="24" t="s">
        <v>84</v>
      </c>
      <c r="U26" s="25"/>
      <c r="V26" s="23">
        <f t="shared" si="1"/>
        <v>0</v>
      </c>
    </row>
    <row r="27" spans="1:22" ht="12.75" customHeight="1" x14ac:dyDescent="0.25">
      <c r="A27" s="17" t="s">
        <v>85</v>
      </c>
      <c r="B27" s="18" t="s">
        <v>86</v>
      </c>
      <c r="C27" s="26" t="s">
        <v>87</v>
      </c>
      <c r="D27" s="19">
        <v>4712600</v>
      </c>
      <c r="E27" s="19">
        <v>1200000</v>
      </c>
      <c r="F27" s="20">
        <f>AVERAGE(MR!F30,DŠ!F30,TL!F30,LG!F30,ZZ!F30)</f>
        <v>18.8</v>
      </c>
      <c r="G27" s="20">
        <f>AVERAGE(MR!G30,DŠ!G30,TL!G30,LG!G30,ZZ!G30)</f>
        <v>10.6</v>
      </c>
      <c r="H27" s="20">
        <f>AVERAGE(MR!H30,DŠ!H30,TL!H30,LG!H30,ZZ!H30)</f>
        <v>11.6</v>
      </c>
      <c r="I27" s="20">
        <f>AVERAGE(MR!I30,DŠ!I30,TL!I30,LG!I30,ZZ!I30)</f>
        <v>13.6</v>
      </c>
      <c r="J27" s="20">
        <f>AVERAGE(MR!J30,DŠ!J30,TL!J30,LG!J30,ZZ!J30)</f>
        <v>5.8</v>
      </c>
      <c r="K27" s="20">
        <f>AVERAGE(MR!K30,DŠ!K30,TL!K30,LG!K30,ZZ!K30)</f>
        <v>4.4000000000000004</v>
      </c>
      <c r="L27" s="21">
        <f t="shared" si="0"/>
        <v>64.8</v>
      </c>
      <c r="M27" s="27"/>
      <c r="N27" s="22" t="s">
        <v>53</v>
      </c>
      <c r="O27" s="22"/>
      <c r="P27" s="22" t="s">
        <v>54</v>
      </c>
      <c r="Q27" s="22"/>
      <c r="R27" s="17" t="s">
        <v>88</v>
      </c>
      <c r="S27" s="23"/>
      <c r="T27" s="24" t="s">
        <v>57</v>
      </c>
      <c r="U27" s="25"/>
      <c r="V27" s="23">
        <f t="shared" si="1"/>
        <v>0</v>
      </c>
    </row>
    <row r="28" spans="1:22" ht="12.75" customHeight="1" x14ac:dyDescent="0.25">
      <c r="A28" s="17" t="s">
        <v>89</v>
      </c>
      <c r="B28" s="18" t="s">
        <v>90</v>
      </c>
      <c r="C28" s="18" t="s">
        <v>91</v>
      </c>
      <c r="D28" s="19">
        <v>1182000</v>
      </c>
      <c r="E28" s="19">
        <v>750000</v>
      </c>
      <c r="F28" s="20">
        <f>AVERAGE(MR!F26,DŠ!F26,TL!F26,LG!F26,ZZ!F26)</f>
        <v>19</v>
      </c>
      <c r="G28" s="20">
        <f>AVERAGE(MR!G26,DŠ!G26,TL!G26,LG!G26,ZZ!G26)</f>
        <v>9</v>
      </c>
      <c r="H28" s="20">
        <f>AVERAGE(MR!H26,DŠ!H26,TL!H26,LG!H26,ZZ!H26)</f>
        <v>13</v>
      </c>
      <c r="I28" s="20">
        <f>AVERAGE(MR!I26,DŠ!I26,TL!I26,LG!I26,ZZ!I26)</f>
        <v>12.6</v>
      </c>
      <c r="J28" s="20">
        <f>AVERAGE(MR!J26,DŠ!J26,TL!J26,LG!J26,ZZ!J26)</f>
        <v>6.2</v>
      </c>
      <c r="K28" s="20">
        <f>AVERAGE(MR!K26,DŠ!K26,TL!K26,LG!K26,ZZ!K26)</f>
        <v>3.6</v>
      </c>
      <c r="L28" s="21">
        <f t="shared" si="0"/>
        <v>63.400000000000006</v>
      </c>
      <c r="M28" s="27"/>
      <c r="N28" s="22" t="s">
        <v>53</v>
      </c>
      <c r="O28" s="22"/>
      <c r="P28" s="22" t="s">
        <v>54</v>
      </c>
      <c r="Q28" s="22"/>
      <c r="R28" s="17" t="s">
        <v>92</v>
      </c>
      <c r="S28" s="23"/>
      <c r="T28" s="24" t="s">
        <v>57</v>
      </c>
      <c r="U28" s="25"/>
      <c r="V28" s="23">
        <f t="shared" si="1"/>
        <v>0</v>
      </c>
    </row>
    <row r="29" spans="1:22" ht="12.75" customHeight="1" x14ac:dyDescent="0.25">
      <c r="A29" s="17" t="s">
        <v>93</v>
      </c>
      <c r="B29" s="18" t="s">
        <v>94</v>
      </c>
      <c r="C29" s="26" t="s">
        <v>95</v>
      </c>
      <c r="D29" s="19">
        <v>900000</v>
      </c>
      <c r="E29" s="19">
        <v>750000</v>
      </c>
      <c r="F29" s="20">
        <f>AVERAGE(MR!F20,DŠ!F20,TL!F20,LG!F20,ZZ!F20)</f>
        <v>16.399999999999999</v>
      </c>
      <c r="G29" s="20">
        <f>AVERAGE(MR!G20,DŠ!G20,TL!G20,LG!G20,ZZ!G20)</f>
        <v>8.1999999999999993</v>
      </c>
      <c r="H29" s="20">
        <f>AVERAGE(MR!H20,DŠ!H20,TL!H20,LG!H20,ZZ!H20)</f>
        <v>13.6</v>
      </c>
      <c r="I29" s="20">
        <f>AVERAGE(MR!I20,DŠ!I20,TL!I20,LG!I20,ZZ!I20)</f>
        <v>14.2</v>
      </c>
      <c r="J29" s="20">
        <f>AVERAGE(MR!J20,DŠ!J20,TL!J20,LG!J20,ZZ!J20)</f>
        <v>6.6</v>
      </c>
      <c r="K29" s="20">
        <f>AVERAGE(MR!K20,DŠ!K20,TL!K20,LG!K20,ZZ!K20)</f>
        <v>4</v>
      </c>
      <c r="L29" s="21">
        <f t="shared" si="0"/>
        <v>62.999999999999993</v>
      </c>
      <c r="M29" s="27"/>
      <c r="N29" s="22" t="s">
        <v>53</v>
      </c>
      <c r="O29" s="22"/>
      <c r="P29" s="22" t="s">
        <v>54</v>
      </c>
      <c r="Q29" s="22"/>
      <c r="R29" s="17" t="s">
        <v>96</v>
      </c>
      <c r="S29" s="23"/>
      <c r="T29" s="24" t="s">
        <v>97</v>
      </c>
      <c r="U29" s="25"/>
      <c r="V29" s="23">
        <f t="shared" si="1"/>
        <v>0</v>
      </c>
    </row>
    <row r="30" spans="1:22" ht="12.65" customHeight="1" x14ac:dyDescent="0.25">
      <c r="A30" s="17" t="s">
        <v>98</v>
      </c>
      <c r="B30" s="28" t="s">
        <v>99</v>
      </c>
      <c r="C30" s="26" t="s">
        <v>100</v>
      </c>
      <c r="D30" s="19">
        <v>1050000</v>
      </c>
      <c r="E30" s="19">
        <v>690000</v>
      </c>
      <c r="F30" s="20">
        <f>AVERAGE(MR!F24,DŠ!F24,TL!F24,LG!F24,ZZ!F24)</f>
        <v>15</v>
      </c>
      <c r="G30" s="20">
        <f>AVERAGE(MR!G24,DŠ!G24,TL!G24,LG!G24,ZZ!G24)</f>
        <v>7.2</v>
      </c>
      <c r="H30" s="20">
        <f>AVERAGE(MR!H24,DŠ!H24,TL!H24,LG!H24,ZZ!H24)</f>
        <v>10.8</v>
      </c>
      <c r="I30" s="20">
        <f>AVERAGE(MR!I24,DŠ!I24,TL!I24,LG!I24,ZZ!I24)</f>
        <v>13.6</v>
      </c>
      <c r="J30" s="20">
        <f>AVERAGE(MR!J24,DŠ!J24,TL!J24,LG!J24,ZZ!J24)</f>
        <v>6.6</v>
      </c>
      <c r="K30" s="20">
        <f>AVERAGE(MR!K24,DŠ!K24,TL!K24,LG!K24,ZZ!K24)</f>
        <v>3.2</v>
      </c>
      <c r="L30" s="21">
        <f t="shared" si="0"/>
        <v>56.400000000000006</v>
      </c>
      <c r="M30" s="27"/>
      <c r="N30" s="22" t="s">
        <v>53</v>
      </c>
      <c r="O30" s="22"/>
      <c r="P30" s="22" t="s">
        <v>54</v>
      </c>
      <c r="Q30" s="22"/>
      <c r="R30" s="17" t="s">
        <v>101</v>
      </c>
      <c r="S30" s="23"/>
      <c r="T30" s="24" t="s">
        <v>102</v>
      </c>
      <c r="U30" s="25"/>
      <c r="V30" s="23">
        <f t="shared" si="1"/>
        <v>0</v>
      </c>
    </row>
    <row r="31" spans="1:22" ht="12.5" x14ac:dyDescent="0.35">
      <c r="A31" s="10"/>
      <c r="B31" s="10"/>
      <c r="C31" s="10"/>
      <c r="D31" s="11">
        <f>SUM(D20:D30)</f>
        <v>25700982</v>
      </c>
      <c r="E31" s="11">
        <f>SUM(E20:E30)</f>
        <v>10840000</v>
      </c>
      <c r="F31" s="10"/>
      <c r="G31" s="10"/>
      <c r="H31" s="10"/>
      <c r="I31" s="10"/>
      <c r="J31" s="10"/>
      <c r="K31" s="10"/>
      <c r="L31" s="12"/>
      <c r="M31" s="11">
        <f>SUM(M20:M30)</f>
        <v>5700000</v>
      </c>
    </row>
    <row r="32" spans="1:22" ht="12.5" x14ac:dyDescent="0.35">
      <c r="A32" s="10"/>
      <c r="B32" s="10"/>
      <c r="C32" s="10"/>
      <c r="D32" s="10"/>
      <c r="E32" s="13"/>
      <c r="F32" s="10"/>
      <c r="G32" s="10"/>
      <c r="H32" s="10"/>
      <c r="I32" s="10"/>
      <c r="J32" s="10"/>
      <c r="K32" s="10"/>
      <c r="L32" s="10" t="s">
        <v>103</v>
      </c>
      <c r="M32" s="11">
        <f>7000000-M31</f>
        <v>1300000</v>
      </c>
    </row>
  </sheetData>
  <sortState xmlns:xlrd2="http://schemas.microsoft.com/office/spreadsheetml/2017/richdata2" ref="A20:V30">
    <sortCondition descending="1" ref="L20:L30"/>
  </sortState>
  <mergeCells count="29">
    <mergeCell ref="A16:A19"/>
    <mergeCell ref="B16:B19"/>
    <mergeCell ref="C16:C19"/>
    <mergeCell ref="D16:D19"/>
    <mergeCell ref="E16:E19"/>
    <mergeCell ref="A7:C7"/>
    <mergeCell ref="D13:M13"/>
    <mergeCell ref="D14:M14"/>
    <mergeCell ref="D11:M11"/>
    <mergeCell ref="D12:M12"/>
    <mergeCell ref="D3:M3"/>
    <mergeCell ref="D4:M4"/>
    <mergeCell ref="D5:M5"/>
    <mergeCell ref="D6:M6"/>
    <mergeCell ref="D10:M10"/>
    <mergeCell ref="V16:V19"/>
    <mergeCell ref="F16:K16"/>
    <mergeCell ref="Q16:Q19"/>
    <mergeCell ref="T16:T19"/>
    <mergeCell ref="U16:U19"/>
    <mergeCell ref="F17:G17"/>
    <mergeCell ref="H17:K17"/>
    <mergeCell ref="N16:N19"/>
    <mergeCell ref="O16:O19"/>
    <mergeCell ref="R16:R19"/>
    <mergeCell ref="S16:S19"/>
    <mergeCell ref="M16:M19"/>
    <mergeCell ref="L16:L19"/>
    <mergeCell ref="P16:P19"/>
  </mergeCells>
  <phoneticPr fontId="10" type="noConversion"/>
  <dataValidations count="6">
    <dataValidation type="decimal" operator="lessThanOrEqual" allowBlank="1" showInputMessage="1" showErrorMessage="1" error="max. 10" sqref="J1:K12 J31:K1048576 J15:K17" xr:uid="{C3D7A999-7225-DE4D-8ECF-B441796AAF61}">
      <formula1>10</formula1>
    </dataValidation>
    <dataValidation type="decimal" operator="lessThanOrEqual" allowBlank="1" showInputMessage="1" showErrorMessage="1" error="max. 5" sqref="I1:I12 I31:I1048576 I15:I17" xr:uid="{E320E34D-F062-CD48-90BE-A45053B39A97}">
      <formula1>20</formula1>
    </dataValidation>
    <dataValidation type="decimal" operator="lessThanOrEqual" allowBlank="1" showInputMessage="1" showErrorMessage="1" error="max. 15" sqref="H31:H1048576 H1:H12 H15:H17" xr:uid="{B4D2BD1B-1FEC-8345-836E-08EAD331E3AA}">
      <formula1>10</formula1>
    </dataValidation>
    <dataValidation type="decimal" operator="lessThanOrEqual" allowBlank="1" showInputMessage="1" showErrorMessage="1" error="max. 15" sqref="G31:G1048576 G1:G12 G15:G17" xr:uid="{55217F89-B4AC-5C4E-8B7C-8E911E1D8A48}">
      <formula1>20</formula1>
    </dataValidation>
    <dataValidation type="decimal" operator="lessThanOrEqual" allowBlank="1" showInputMessage="1" showErrorMessage="1" error="max. 40" sqref="F1:F12 F31:F1048576 F15:F17" xr:uid="{AA9DD2E1-04EF-C84C-9D31-F1FAC1720D21}">
      <formula1>30</formula1>
    </dataValidation>
    <dataValidation type="decimal" operator="lessThanOrEqual" allowBlank="1" showInputMessage="1" showErrorMessage="1" sqref="F20:K30" xr:uid="{12903393-37C8-8C40-8BA1-A897CCB76627}">
      <formula1>30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7307C-7AA4-4428-BDB2-426789FD33EB}">
  <dimension ref="A1:L32"/>
  <sheetViews>
    <sheetView topLeftCell="A11" workbookViewId="0">
      <selection activeCell="L30" sqref="A16:L30"/>
    </sheetView>
  </sheetViews>
  <sheetFormatPr defaultRowHeight="14.5" x14ac:dyDescent="0.35"/>
  <cols>
    <col min="2" max="2" width="20.81640625" customWidth="1"/>
    <col min="3" max="3" width="18.54296875" customWidth="1"/>
    <col min="4" max="4" width="11.7265625" customWidth="1"/>
    <col min="5" max="5" width="13.81640625" customWidth="1"/>
    <col min="12" max="12" width="11.26953125" customWidth="1"/>
  </cols>
  <sheetData>
    <row r="1" spans="1:12" ht="22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5">
      <c r="A2" s="14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 x14ac:dyDescent="0.35">
      <c r="A3" s="4" t="s">
        <v>3</v>
      </c>
      <c r="B3" s="2"/>
      <c r="C3" s="2"/>
      <c r="D3" s="29" t="s">
        <v>4</v>
      </c>
      <c r="E3" s="29"/>
      <c r="F3" s="29"/>
      <c r="G3" s="29"/>
      <c r="H3" s="29"/>
      <c r="I3" s="29"/>
      <c r="J3" s="29"/>
      <c r="K3" s="29"/>
      <c r="L3" s="29"/>
    </row>
    <row r="4" spans="1:12" x14ac:dyDescent="0.35">
      <c r="A4" s="3" t="s">
        <v>5</v>
      </c>
      <c r="B4" s="2"/>
      <c r="C4" s="2"/>
      <c r="D4" s="30" t="s">
        <v>6</v>
      </c>
      <c r="E4" s="30"/>
      <c r="F4" s="30"/>
      <c r="G4" s="30"/>
      <c r="H4" s="30"/>
      <c r="I4" s="30"/>
      <c r="J4" s="30"/>
      <c r="K4" s="30"/>
      <c r="L4" s="30"/>
    </row>
    <row r="5" spans="1:12" x14ac:dyDescent="0.35">
      <c r="A5" s="4" t="s">
        <v>7</v>
      </c>
      <c r="B5" s="2"/>
      <c r="C5" s="2"/>
      <c r="D5" s="30" t="s">
        <v>8</v>
      </c>
      <c r="E5" s="30"/>
      <c r="F5" s="30"/>
      <c r="G5" s="30"/>
      <c r="H5" s="30"/>
      <c r="I5" s="30"/>
      <c r="J5" s="30"/>
      <c r="K5" s="30"/>
      <c r="L5" s="30"/>
    </row>
    <row r="6" spans="1:12" x14ac:dyDescent="0.35">
      <c r="A6" s="4" t="s">
        <v>9</v>
      </c>
      <c r="B6" s="2"/>
      <c r="C6" s="2"/>
      <c r="D6" s="30" t="s">
        <v>10</v>
      </c>
      <c r="E6" s="30"/>
      <c r="F6" s="30"/>
      <c r="G6" s="30"/>
      <c r="H6" s="30"/>
      <c r="I6" s="30"/>
      <c r="J6" s="30"/>
      <c r="K6" s="30"/>
      <c r="L6" s="30"/>
    </row>
    <row r="7" spans="1:12" ht="34.5" customHeight="1" x14ac:dyDescent="0.35">
      <c r="A7" s="31" t="s">
        <v>104</v>
      </c>
      <c r="B7" s="31"/>
      <c r="C7" s="31"/>
      <c r="D7" s="9" t="s">
        <v>12</v>
      </c>
      <c r="E7" s="6"/>
      <c r="F7" s="6"/>
      <c r="G7" s="6"/>
      <c r="H7" s="6"/>
      <c r="I7" s="6"/>
      <c r="J7" s="6"/>
      <c r="K7" s="6"/>
      <c r="L7" s="6"/>
    </row>
    <row r="8" spans="1:12" x14ac:dyDescent="0.35">
      <c r="A8" s="3" t="s">
        <v>13</v>
      </c>
      <c r="B8" s="8"/>
      <c r="C8" s="8"/>
      <c r="D8" s="2"/>
      <c r="E8" s="2"/>
      <c r="F8" s="2"/>
      <c r="G8" s="2"/>
      <c r="H8" s="2"/>
      <c r="I8" s="2"/>
      <c r="J8" s="2"/>
      <c r="K8" s="2"/>
      <c r="L8" s="2"/>
    </row>
    <row r="9" spans="1:12" x14ac:dyDescent="0.35">
      <c r="A9" s="2"/>
      <c r="B9" s="2"/>
      <c r="C9" s="2"/>
      <c r="D9" s="3" t="s">
        <v>14</v>
      </c>
      <c r="E9" s="7"/>
      <c r="F9" s="7"/>
      <c r="G9" s="7"/>
      <c r="H9" s="7"/>
      <c r="I9" s="7"/>
      <c r="J9" s="7"/>
      <c r="K9" s="7"/>
      <c r="L9" s="7"/>
    </row>
    <row r="10" spans="1:12" x14ac:dyDescent="0.35">
      <c r="A10" s="2"/>
      <c r="B10" s="2"/>
      <c r="C10" s="2"/>
      <c r="D10" s="32" t="s">
        <v>15</v>
      </c>
      <c r="E10" s="32"/>
      <c r="F10" s="32"/>
      <c r="G10" s="32"/>
      <c r="H10" s="32"/>
      <c r="I10" s="32"/>
      <c r="J10" s="32"/>
      <c r="K10" s="32"/>
      <c r="L10" s="32"/>
    </row>
    <row r="11" spans="1:12" x14ac:dyDescent="0.35">
      <c r="A11" s="2"/>
      <c r="B11" s="2"/>
      <c r="C11" s="2"/>
      <c r="D11" s="32" t="s">
        <v>16</v>
      </c>
      <c r="E11" s="32"/>
      <c r="F11" s="32"/>
      <c r="G11" s="32"/>
      <c r="H11" s="32"/>
      <c r="I11" s="32"/>
      <c r="J11" s="32"/>
      <c r="K11" s="32"/>
      <c r="L11" s="32"/>
    </row>
    <row r="12" spans="1:12" x14ac:dyDescent="0.35">
      <c r="A12" s="2"/>
      <c r="B12" s="2"/>
      <c r="C12" s="2"/>
      <c r="D12" s="32" t="s">
        <v>17</v>
      </c>
      <c r="E12" s="32"/>
      <c r="F12" s="32"/>
      <c r="G12" s="32"/>
      <c r="H12" s="32"/>
      <c r="I12" s="32"/>
      <c r="J12" s="32"/>
      <c r="K12" s="32"/>
      <c r="L12" s="32"/>
    </row>
    <row r="13" spans="1:12" x14ac:dyDescent="0.35">
      <c r="A13" s="2"/>
      <c r="B13" s="2"/>
      <c r="C13" s="2"/>
      <c r="D13" s="32" t="s">
        <v>18</v>
      </c>
      <c r="E13" s="33"/>
      <c r="F13" s="33"/>
      <c r="G13" s="33"/>
      <c r="H13" s="33"/>
      <c r="I13" s="33"/>
      <c r="J13" s="33"/>
      <c r="K13" s="33"/>
      <c r="L13" s="33"/>
    </row>
    <row r="14" spans="1:12" x14ac:dyDescent="0.35">
      <c r="A14" s="2"/>
      <c r="B14" s="2"/>
      <c r="C14" s="2"/>
      <c r="D14" s="32" t="s">
        <v>19</v>
      </c>
      <c r="E14" s="33"/>
      <c r="F14" s="33"/>
      <c r="G14" s="33"/>
      <c r="H14" s="33"/>
      <c r="I14" s="33"/>
      <c r="J14" s="33"/>
      <c r="K14" s="33"/>
      <c r="L14" s="33"/>
    </row>
    <row r="15" spans="1:12" x14ac:dyDescent="0.35">
      <c r="A15" s="3"/>
      <c r="B15" s="2"/>
      <c r="C15" s="2"/>
      <c r="D15" s="2"/>
      <c r="E15" s="2"/>
      <c r="F15" s="2"/>
      <c r="G15" s="3"/>
      <c r="H15" s="3"/>
      <c r="I15" s="3"/>
      <c r="J15" s="2"/>
      <c r="K15" s="2"/>
      <c r="L15" s="2"/>
    </row>
    <row r="16" spans="1:12" ht="15" customHeight="1" x14ac:dyDescent="0.35">
      <c r="A16" s="37" t="s">
        <v>20</v>
      </c>
      <c r="B16" s="37" t="s">
        <v>21</v>
      </c>
      <c r="C16" s="37" t="s">
        <v>22</v>
      </c>
      <c r="D16" s="37" t="s">
        <v>23</v>
      </c>
      <c r="E16" s="38" t="s">
        <v>24</v>
      </c>
      <c r="F16" s="34" t="s">
        <v>25</v>
      </c>
      <c r="G16" s="34"/>
      <c r="H16" s="34"/>
      <c r="I16" s="34"/>
      <c r="J16" s="34"/>
      <c r="K16" s="34"/>
      <c r="L16" s="35" t="s">
        <v>26</v>
      </c>
    </row>
    <row r="17" spans="1:12" x14ac:dyDescent="0.35">
      <c r="A17" s="37"/>
      <c r="B17" s="37"/>
      <c r="C17" s="37"/>
      <c r="D17" s="37"/>
      <c r="E17" s="38"/>
      <c r="F17" s="36" t="s">
        <v>37</v>
      </c>
      <c r="G17" s="36"/>
      <c r="H17" s="36" t="s">
        <v>38</v>
      </c>
      <c r="I17" s="36"/>
      <c r="J17" s="36"/>
      <c r="K17" s="36"/>
      <c r="L17" s="35"/>
    </row>
    <row r="18" spans="1:12" ht="84" x14ac:dyDescent="0.35">
      <c r="A18" s="37"/>
      <c r="B18" s="37"/>
      <c r="C18" s="37"/>
      <c r="D18" s="37"/>
      <c r="E18" s="38"/>
      <c r="F18" s="16" t="s">
        <v>39</v>
      </c>
      <c r="G18" s="16" t="s">
        <v>40</v>
      </c>
      <c r="H18" s="16" t="s">
        <v>41</v>
      </c>
      <c r="I18" s="16" t="s">
        <v>42</v>
      </c>
      <c r="J18" s="15" t="s">
        <v>43</v>
      </c>
      <c r="K18" s="16" t="s">
        <v>44</v>
      </c>
      <c r="L18" s="35"/>
    </row>
    <row r="19" spans="1:12" x14ac:dyDescent="0.35">
      <c r="A19" s="37"/>
      <c r="B19" s="37"/>
      <c r="C19" s="37"/>
      <c r="D19" s="37"/>
      <c r="E19" s="38"/>
      <c r="F19" s="15" t="s">
        <v>45</v>
      </c>
      <c r="G19" s="15" t="s">
        <v>46</v>
      </c>
      <c r="H19" s="15" t="s">
        <v>47</v>
      </c>
      <c r="I19" s="15" t="s">
        <v>47</v>
      </c>
      <c r="J19" s="15" t="s">
        <v>48</v>
      </c>
      <c r="K19" s="15" t="s">
        <v>49</v>
      </c>
      <c r="L19" s="35"/>
    </row>
    <row r="20" spans="1:12" x14ac:dyDescent="0.35">
      <c r="A20" s="17" t="s">
        <v>93</v>
      </c>
      <c r="B20" s="18" t="s">
        <v>94</v>
      </c>
      <c r="C20" s="26" t="s">
        <v>95</v>
      </c>
      <c r="D20" s="19">
        <v>900000</v>
      </c>
      <c r="E20" s="19">
        <v>750000</v>
      </c>
      <c r="F20" s="20">
        <v>15</v>
      </c>
      <c r="G20" s="20">
        <v>9</v>
      </c>
      <c r="H20" s="20">
        <v>16</v>
      </c>
      <c r="I20" s="20">
        <v>17</v>
      </c>
      <c r="J20" s="20">
        <v>8</v>
      </c>
      <c r="K20" s="20">
        <v>4</v>
      </c>
      <c r="L20" s="21">
        <f t="shared" ref="L20:L30" si="0">SUM(F20:K20)</f>
        <v>69</v>
      </c>
    </row>
    <row r="21" spans="1:12" x14ac:dyDescent="0.35">
      <c r="A21" s="17" t="s">
        <v>50</v>
      </c>
      <c r="B21" s="18" t="s">
        <v>51</v>
      </c>
      <c r="C21" s="18" t="s">
        <v>52</v>
      </c>
      <c r="D21" s="19">
        <v>5031951</v>
      </c>
      <c r="E21" s="19">
        <v>2000000</v>
      </c>
      <c r="F21" s="20">
        <v>26</v>
      </c>
      <c r="G21" s="20">
        <v>13</v>
      </c>
      <c r="H21" s="20">
        <v>13</v>
      </c>
      <c r="I21" s="20">
        <v>16</v>
      </c>
      <c r="J21" s="20">
        <v>6</v>
      </c>
      <c r="K21" s="20">
        <v>4</v>
      </c>
      <c r="L21" s="21">
        <f t="shared" si="0"/>
        <v>78</v>
      </c>
    </row>
    <row r="22" spans="1:12" x14ac:dyDescent="0.35">
      <c r="A22" s="17" t="s">
        <v>62</v>
      </c>
      <c r="B22" s="18" t="s">
        <v>63</v>
      </c>
      <c r="C22" s="26" t="s">
        <v>64</v>
      </c>
      <c r="D22" s="19">
        <v>965000</v>
      </c>
      <c r="E22" s="19">
        <v>750000</v>
      </c>
      <c r="F22" s="20">
        <v>20</v>
      </c>
      <c r="G22" s="20">
        <v>10</v>
      </c>
      <c r="H22" s="20">
        <v>13</v>
      </c>
      <c r="I22" s="20">
        <v>18</v>
      </c>
      <c r="J22" s="20">
        <v>5</v>
      </c>
      <c r="K22" s="20">
        <v>4</v>
      </c>
      <c r="L22" s="21">
        <f t="shared" si="0"/>
        <v>70</v>
      </c>
    </row>
    <row r="23" spans="1:12" x14ac:dyDescent="0.35">
      <c r="A23" s="17" t="s">
        <v>58</v>
      </c>
      <c r="B23" s="18" t="s">
        <v>59</v>
      </c>
      <c r="C23" s="26" t="s">
        <v>60</v>
      </c>
      <c r="D23" s="19">
        <v>849781</v>
      </c>
      <c r="E23" s="19">
        <v>400000</v>
      </c>
      <c r="F23" s="20">
        <v>17</v>
      </c>
      <c r="G23" s="20">
        <v>13</v>
      </c>
      <c r="H23" s="20">
        <v>10</v>
      </c>
      <c r="I23" s="20">
        <v>17</v>
      </c>
      <c r="J23" s="20">
        <v>8</v>
      </c>
      <c r="K23" s="20">
        <v>5</v>
      </c>
      <c r="L23" s="21">
        <f t="shared" si="0"/>
        <v>70</v>
      </c>
    </row>
    <row r="24" spans="1:12" x14ac:dyDescent="0.35">
      <c r="A24" s="17" t="s">
        <v>98</v>
      </c>
      <c r="B24" s="28" t="s">
        <v>99</v>
      </c>
      <c r="C24" s="26" t="s">
        <v>100</v>
      </c>
      <c r="D24" s="19">
        <v>1050000</v>
      </c>
      <c r="E24" s="19">
        <v>690000</v>
      </c>
      <c r="F24" s="20">
        <v>11</v>
      </c>
      <c r="G24" s="20">
        <v>10</v>
      </c>
      <c r="H24" s="20">
        <v>8</v>
      </c>
      <c r="I24" s="20">
        <v>15</v>
      </c>
      <c r="J24" s="20">
        <v>8</v>
      </c>
      <c r="K24" s="20">
        <v>4</v>
      </c>
      <c r="L24" s="21">
        <f t="shared" si="0"/>
        <v>56</v>
      </c>
    </row>
    <row r="25" spans="1:12" x14ac:dyDescent="0.35">
      <c r="A25" s="17" t="s">
        <v>71</v>
      </c>
      <c r="B25" s="18" t="s">
        <v>72</v>
      </c>
      <c r="C25" s="26" t="s">
        <v>73</v>
      </c>
      <c r="D25" s="19">
        <v>6960000</v>
      </c>
      <c r="E25" s="19">
        <v>2000000</v>
      </c>
      <c r="F25" s="20">
        <v>24</v>
      </c>
      <c r="G25" s="20">
        <v>8</v>
      </c>
      <c r="H25" s="20">
        <v>11</v>
      </c>
      <c r="I25" s="20">
        <v>15</v>
      </c>
      <c r="J25" s="20">
        <v>8</v>
      </c>
      <c r="K25" s="20">
        <v>4</v>
      </c>
      <c r="L25" s="21">
        <f t="shared" si="0"/>
        <v>70</v>
      </c>
    </row>
    <row r="26" spans="1:12" x14ac:dyDescent="0.35">
      <c r="A26" s="17" t="s">
        <v>89</v>
      </c>
      <c r="B26" s="18" t="s">
        <v>90</v>
      </c>
      <c r="C26" s="18" t="s">
        <v>91</v>
      </c>
      <c r="D26" s="19">
        <v>1182000</v>
      </c>
      <c r="E26" s="19">
        <v>750000</v>
      </c>
      <c r="F26" s="20">
        <v>19</v>
      </c>
      <c r="G26" s="20">
        <v>11</v>
      </c>
      <c r="H26" s="20">
        <v>11</v>
      </c>
      <c r="I26" s="20">
        <v>15</v>
      </c>
      <c r="J26" s="20">
        <v>6</v>
      </c>
      <c r="K26" s="20">
        <v>4</v>
      </c>
      <c r="L26" s="21">
        <f t="shared" si="0"/>
        <v>66</v>
      </c>
    </row>
    <row r="27" spans="1:12" x14ac:dyDescent="0.35">
      <c r="A27" s="17" t="s">
        <v>75</v>
      </c>
      <c r="B27" s="18" t="s">
        <v>76</v>
      </c>
      <c r="C27" s="26" t="s">
        <v>77</v>
      </c>
      <c r="D27" s="19">
        <v>1200000</v>
      </c>
      <c r="E27" s="19">
        <v>800000</v>
      </c>
      <c r="F27" s="20">
        <v>19</v>
      </c>
      <c r="G27" s="20">
        <v>12</v>
      </c>
      <c r="H27" s="20">
        <v>18</v>
      </c>
      <c r="I27" s="20">
        <v>14</v>
      </c>
      <c r="J27" s="20">
        <v>5</v>
      </c>
      <c r="K27" s="20">
        <v>3</v>
      </c>
      <c r="L27" s="21">
        <f t="shared" si="0"/>
        <v>71</v>
      </c>
    </row>
    <row r="28" spans="1:12" x14ac:dyDescent="0.35">
      <c r="A28" s="17" t="s">
        <v>67</v>
      </c>
      <c r="B28" s="18" t="s">
        <v>68</v>
      </c>
      <c r="C28" s="18" t="s">
        <v>69</v>
      </c>
      <c r="D28" s="19">
        <v>1776150</v>
      </c>
      <c r="E28" s="19">
        <v>750000</v>
      </c>
      <c r="F28" s="20">
        <v>23</v>
      </c>
      <c r="G28" s="20">
        <v>10</v>
      </c>
      <c r="H28" s="20">
        <v>12</v>
      </c>
      <c r="I28" s="20">
        <v>14</v>
      </c>
      <c r="J28" s="20">
        <v>7</v>
      </c>
      <c r="K28" s="20">
        <v>4</v>
      </c>
      <c r="L28" s="21">
        <f t="shared" si="0"/>
        <v>70</v>
      </c>
    </row>
    <row r="29" spans="1:12" x14ac:dyDescent="0.35">
      <c r="A29" s="17" t="s">
        <v>80</v>
      </c>
      <c r="B29" s="18" t="s">
        <v>81</v>
      </c>
      <c r="C29" s="26" t="s">
        <v>82</v>
      </c>
      <c r="D29" s="19">
        <v>1073500</v>
      </c>
      <c r="E29" s="19">
        <v>750000</v>
      </c>
      <c r="F29" s="20">
        <v>11</v>
      </c>
      <c r="G29" s="20">
        <v>8</v>
      </c>
      <c r="H29" s="20">
        <v>20</v>
      </c>
      <c r="I29" s="20">
        <v>17</v>
      </c>
      <c r="J29" s="20">
        <v>7</v>
      </c>
      <c r="K29" s="20">
        <v>5</v>
      </c>
      <c r="L29" s="21">
        <f t="shared" si="0"/>
        <v>68</v>
      </c>
    </row>
    <row r="30" spans="1:12" x14ac:dyDescent="0.35">
      <c r="A30" s="17" t="s">
        <v>85</v>
      </c>
      <c r="B30" s="18" t="s">
        <v>86</v>
      </c>
      <c r="C30" s="26" t="s">
        <v>87</v>
      </c>
      <c r="D30" s="19">
        <v>4712600</v>
      </c>
      <c r="E30" s="19">
        <v>1200000</v>
      </c>
      <c r="F30" s="20">
        <v>20</v>
      </c>
      <c r="G30" s="20">
        <v>12</v>
      </c>
      <c r="H30" s="20">
        <v>11</v>
      </c>
      <c r="I30" s="20">
        <v>16</v>
      </c>
      <c r="J30" s="20">
        <v>6</v>
      </c>
      <c r="K30" s="20">
        <v>4</v>
      </c>
      <c r="L30" s="21">
        <f t="shared" si="0"/>
        <v>69</v>
      </c>
    </row>
    <row r="31" spans="1:12" x14ac:dyDescent="0.35">
      <c r="A31" s="10"/>
      <c r="B31" s="10"/>
      <c r="C31" s="10"/>
      <c r="D31" s="11">
        <f>SUM(D20:D30)</f>
        <v>25700982</v>
      </c>
      <c r="E31" s="11">
        <f>SUM(E20:E30)</f>
        <v>10840000</v>
      </c>
      <c r="F31" s="10"/>
      <c r="G31" s="10"/>
      <c r="H31" s="10"/>
      <c r="I31" s="10"/>
      <c r="J31" s="10"/>
      <c r="K31" s="10"/>
      <c r="L31" s="12"/>
    </row>
    <row r="32" spans="1:12" x14ac:dyDescent="0.35">
      <c r="A32" s="10"/>
      <c r="B32" s="10"/>
      <c r="C32" s="10"/>
      <c r="D32" s="10"/>
      <c r="E32" s="13"/>
      <c r="F32" s="10"/>
      <c r="G32" s="10"/>
      <c r="H32" s="10"/>
      <c r="I32" s="10"/>
      <c r="J32" s="10"/>
      <c r="K32" s="10"/>
      <c r="L32" s="10"/>
    </row>
  </sheetData>
  <mergeCells count="19">
    <mergeCell ref="F16:K16"/>
    <mergeCell ref="L16:L19"/>
    <mergeCell ref="F17:G17"/>
    <mergeCell ref="H17:K17"/>
    <mergeCell ref="A16:A19"/>
    <mergeCell ref="B16:B19"/>
    <mergeCell ref="C16:C19"/>
    <mergeCell ref="D16:D19"/>
    <mergeCell ref="E16:E19"/>
    <mergeCell ref="D11:L11"/>
    <mergeCell ref="D12:L12"/>
    <mergeCell ref="D13:L13"/>
    <mergeCell ref="D14:L14"/>
    <mergeCell ref="D10:L10"/>
    <mergeCell ref="D3:L3"/>
    <mergeCell ref="D4:L4"/>
    <mergeCell ref="D5:L5"/>
    <mergeCell ref="D6:L6"/>
    <mergeCell ref="A7:C7"/>
  </mergeCells>
  <dataValidations count="6">
    <dataValidation type="decimal" operator="lessThanOrEqual" allowBlank="1" showInputMessage="1" showErrorMessage="1" sqref="F20:K30" xr:uid="{C8AEBF93-07E8-4082-B0A3-34DC97C3C18B}">
      <formula1>30</formula1>
    </dataValidation>
    <dataValidation type="decimal" operator="lessThanOrEqual" allowBlank="1" showInputMessage="1" showErrorMessage="1" error="max. 40" sqref="F1:F12 F31:F32 F15:F17" xr:uid="{10D4A076-F5AB-41BE-9E63-3FBD15B392A1}">
      <formula1>30</formula1>
    </dataValidation>
    <dataValidation type="decimal" operator="lessThanOrEqual" allowBlank="1" showInputMessage="1" showErrorMessage="1" error="max. 15" sqref="G31:G32 G1:G12 G15:G17" xr:uid="{4ABAF456-59D4-4078-8A94-0B74B5A53329}">
      <formula1>20</formula1>
    </dataValidation>
    <dataValidation type="decimal" operator="lessThanOrEqual" allowBlank="1" showInputMessage="1" showErrorMessage="1" error="max. 15" sqref="H31:H32 H1:H12 H15:H17" xr:uid="{03A5269C-690E-4BBC-B686-E795F4C0F02F}">
      <formula1>10</formula1>
    </dataValidation>
    <dataValidation type="decimal" operator="lessThanOrEqual" allowBlank="1" showInputMessage="1" showErrorMessage="1" error="max. 5" sqref="I1:I12 I31:I32 I15:I17" xr:uid="{F7CF2147-669A-46FD-8CA4-5FFBDF7468FC}">
      <formula1>20</formula1>
    </dataValidation>
    <dataValidation type="decimal" operator="lessThanOrEqual" allowBlank="1" showInputMessage="1" showErrorMessage="1" error="max. 10" sqref="J1:K12 J31:K32 J15:K17" xr:uid="{106AAE37-DF4F-4141-B938-0C620260FC42}">
      <formula1>10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8F8D-7C31-4ACB-8BF6-5F47055F0FF5}">
  <dimension ref="A1:L32"/>
  <sheetViews>
    <sheetView topLeftCell="A13" workbookViewId="0">
      <selection activeCell="L30" sqref="A16:L30"/>
    </sheetView>
  </sheetViews>
  <sheetFormatPr defaultRowHeight="14.5" x14ac:dyDescent="0.35"/>
  <cols>
    <col min="3" max="3" width="40.453125" customWidth="1"/>
    <col min="4" max="4" width="12.7265625" customWidth="1"/>
    <col min="5" max="5" width="12.26953125" customWidth="1"/>
  </cols>
  <sheetData>
    <row r="1" spans="1:12" ht="22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5">
      <c r="A2" s="14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 x14ac:dyDescent="0.35">
      <c r="A3" s="4" t="s">
        <v>3</v>
      </c>
      <c r="B3" s="2"/>
      <c r="C3" s="2"/>
      <c r="D3" s="29" t="s">
        <v>4</v>
      </c>
      <c r="E3" s="29"/>
      <c r="F3" s="29"/>
      <c r="G3" s="29"/>
      <c r="H3" s="29"/>
      <c r="I3" s="29"/>
      <c r="J3" s="29"/>
      <c r="K3" s="29"/>
      <c r="L3" s="29"/>
    </row>
    <row r="4" spans="1:12" x14ac:dyDescent="0.35">
      <c r="A4" s="3" t="s">
        <v>5</v>
      </c>
      <c r="B4" s="2"/>
      <c r="C4" s="2"/>
      <c r="D4" s="30" t="s">
        <v>6</v>
      </c>
      <c r="E4" s="30"/>
      <c r="F4" s="30"/>
      <c r="G4" s="30"/>
      <c r="H4" s="30"/>
      <c r="I4" s="30"/>
      <c r="J4" s="30"/>
      <c r="K4" s="30"/>
      <c r="L4" s="30"/>
    </row>
    <row r="5" spans="1:12" x14ac:dyDescent="0.35">
      <c r="A5" s="4" t="s">
        <v>7</v>
      </c>
      <c r="B5" s="2"/>
      <c r="C5" s="2"/>
      <c r="D5" s="30" t="s">
        <v>8</v>
      </c>
      <c r="E5" s="30"/>
      <c r="F5" s="30"/>
      <c r="G5" s="30"/>
      <c r="H5" s="30"/>
      <c r="I5" s="30"/>
      <c r="J5" s="30"/>
      <c r="K5" s="30"/>
      <c r="L5" s="30"/>
    </row>
    <row r="6" spans="1:12" x14ac:dyDescent="0.35">
      <c r="A6" s="4" t="s">
        <v>9</v>
      </c>
      <c r="B6" s="2"/>
      <c r="C6" s="2"/>
      <c r="D6" s="30" t="s">
        <v>10</v>
      </c>
      <c r="E6" s="30"/>
      <c r="F6" s="30"/>
      <c r="G6" s="30"/>
      <c r="H6" s="30"/>
      <c r="I6" s="30"/>
      <c r="J6" s="30"/>
      <c r="K6" s="30"/>
      <c r="L6" s="30"/>
    </row>
    <row r="7" spans="1:12" ht="24.75" customHeight="1" x14ac:dyDescent="0.35">
      <c r="A7" s="31" t="s">
        <v>104</v>
      </c>
      <c r="B7" s="31"/>
      <c r="C7" s="31"/>
      <c r="D7" s="9" t="s">
        <v>12</v>
      </c>
      <c r="E7" s="6"/>
      <c r="F7" s="6"/>
      <c r="G7" s="6"/>
      <c r="H7" s="6"/>
      <c r="I7" s="6"/>
      <c r="J7" s="6"/>
      <c r="K7" s="6"/>
      <c r="L7" s="6"/>
    </row>
    <row r="8" spans="1:12" x14ac:dyDescent="0.35">
      <c r="A8" s="3" t="s">
        <v>13</v>
      </c>
      <c r="B8" s="8"/>
      <c r="C8" s="8"/>
      <c r="D8" s="2"/>
      <c r="E8" s="2"/>
      <c r="F8" s="2"/>
      <c r="G8" s="2"/>
      <c r="H8" s="2"/>
      <c r="I8" s="2"/>
      <c r="J8" s="2"/>
      <c r="K8" s="2"/>
      <c r="L8" s="2"/>
    </row>
    <row r="9" spans="1:12" x14ac:dyDescent="0.35">
      <c r="A9" s="2"/>
      <c r="B9" s="2"/>
      <c r="C9" s="2"/>
      <c r="D9" s="3" t="s">
        <v>14</v>
      </c>
      <c r="E9" s="7"/>
      <c r="F9" s="7"/>
      <c r="G9" s="7"/>
      <c r="H9" s="7"/>
      <c r="I9" s="7"/>
      <c r="J9" s="7"/>
      <c r="K9" s="7"/>
      <c r="L9" s="7"/>
    </row>
    <row r="10" spans="1:12" ht="25.5" customHeight="1" x14ac:dyDescent="0.35">
      <c r="A10" s="2"/>
      <c r="B10" s="2"/>
      <c r="C10" s="2"/>
      <c r="D10" s="32" t="s">
        <v>15</v>
      </c>
      <c r="E10" s="32"/>
      <c r="F10" s="32"/>
      <c r="G10" s="32"/>
      <c r="H10" s="32"/>
      <c r="I10" s="32"/>
      <c r="J10" s="32"/>
      <c r="K10" s="32"/>
      <c r="L10" s="32"/>
    </row>
    <row r="11" spans="1:12" ht="40.5" customHeight="1" x14ac:dyDescent="0.35">
      <c r="A11" s="2"/>
      <c r="B11" s="2"/>
      <c r="C11" s="2"/>
      <c r="D11" s="32" t="s">
        <v>16</v>
      </c>
      <c r="E11" s="32"/>
      <c r="F11" s="32"/>
      <c r="G11" s="32"/>
      <c r="H11" s="32"/>
      <c r="I11" s="32"/>
      <c r="J11" s="32"/>
      <c r="K11" s="32"/>
      <c r="L11" s="32"/>
    </row>
    <row r="12" spans="1:12" ht="24.75" customHeight="1" x14ac:dyDescent="0.35">
      <c r="A12" s="2"/>
      <c r="B12" s="2"/>
      <c r="C12" s="2"/>
      <c r="D12" s="32" t="s">
        <v>17</v>
      </c>
      <c r="E12" s="32"/>
      <c r="F12" s="32"/>
      <c r="G12" s="32"/>
      <c r="H12" s="32"/>
      <c r="I12" s="32"/>
      <c r="J12" s="32"/>
      <c r="K12" s="32"/>
      <c r="L12" s="32"/>
    </row>
    <row r="13" spans="1:12" ht="34.5" customHeight="1" x14ac:dyDescent="0.35">
      <c r="A13" s="2"/>
      <c r="B13" s="2"/>
      <c r="C13" s="2"/>
      <c r="D13" s="32" t="s">
        <v>18</v>
      </c>
      <c r="E13" s="33"/>
      <c r="F13" s="33"/>
      <c r="G13" s="33"/>
      <c r="H13" s="33"/>
      <c r="I13" s="33"/>
      <c r="J13" s="33"/>
      <c r="K13" s="33"/>
      <c r="L13" s="33"/>
    </row>
    <row r="14" spans="1:12" ht="27.75" customHeight="1" x14ac:dyDescent="0.35">
      <c r="A14" s="2"/>
      <c r="B14" s="2"/>
      <c r="C14" s="2"/>
      <c r="D14" s="32" t="s">
        <v>19</v>
      </c>
      <c r="E14" s="33"/>
      <c r="F14" s="33"/>
      <c r="G14" s="33"/>
      <c r="H14" s="33"/>
      <c r="I14" s="33"/>
      <c r="J14" s="33"/>
      <c r="K14" s="33"/>
      <c r="L14" s="33"/>
    </row>
    <row r="15" spans="1:12" x14ac:dyDescent="0.35">
      <c r="A15" s="3"/>
      <c r="B15" s="2"/>
      <c r="C15" s="2"/>
      <c r="D15" s="2"/>
      <c r="E15" s="2"/>
      <c r="F15" s="2"/>
      <c r="G15" s="3"/>
      <c r="H15" s="3"/>
      <c r="I15" s="3"/>
      <c r="J15" s="2"/>
      <c r="K15" s="2"/>
      <c r="L15" s="2"/>
    </row>
    <row r="16" spans="1:12" ht="15" customHeight="1" x14ac:dyDescent="0.35">
      <c r="A16" s="37" t="s">
        <v>20</v>
      </c>
      <c r="B16" s="37" t="s">
        <v>21</v>
      </c>
      <c r="C16" s="37" t="s">
        <v>22</v>
      </c>
      <c r="D16" s="37" t="s">
        <v>23</v>
      </c>
      <c r="E16" s="38" t="s">
        <v>24</v>
      </c>
      <c r="F16" s="34" t="s">
        <v>25</v>
      </c>
      <c r="G16" s="34"/>
      <c r="H16" s="34"/>
      <c r="I16" s="34"/>
      <c r="J16" s="34"/>
      <c r="K16" s="34"/>
      <c r="L16" s="35" t="s">
        <v>26</v>
      </c>
    </row>
    <row r="17" spans="1:12" x14ac:dyDescent="0.35">
      <c r="A17" s="37"/>
      <c r="B17" s="37"/>
      <c r="C17" s="37"/>
      <c r="D17" s="37"/>
      <c r="E17" s="38"/>
      <c r="F17" s="36" t="s">
        <v>37</v>
      </c>
      <c r="G17" s="36"/>
      <c r="H17" s="36" t="s">
        <v>38</v>
      </c>
      <c r="I17" s="36"/>
      <c r="J17" s="36"/>
      <c r="K17" s="36"/>
      <c r="L17" s="35"/>
    </row>
    <row r="18" spans="1:12" ht="84" x14ac:dyDescent="0.35">
      <c r="A18" s="37"/>
      <c r="B18" s="37"/>
      <c r="C18" s="37"/>
      <c r="D18" s="37"/>
      <c r="E18" s="38"/>
      <c r="F18" s="16" t="s">
        <v>39</v>
      </c>
      <c r="G18" s="16" t="s">
        <v>40</v>
      </c>
      <c r="H18" s="16" t="s">
        <v>41</v>
      </c>
      <c r="I18" s="16" t="s">
        <v>42</v>
      </c>
      <c r="J18" s="15" t="s">
        <v>43</v>
      </c>
      <c r="K18" s="16" t="s">
        <v>44</v>
      </c>
      <c r="L18" s="35"/>
    </row>
    <row r="19" spans="1:12" x14ac:dyDescent="0.35">
      <c r="A19" s="37"/>
      <c r="B19" s="37"/>
      <c r="C19" s="37"/>
      <c r="D19" s="37"/>
      <c r="E19" s="38"/>
      <c r="F19" s="15" t="s">
        <v>45</v>
      </c>
      <c r="G19" s="15" t="s">
        <v>46</v>
      </c>
      <c r="H19" s="15" t="s">
        <v>47</v>
      </c>
      <c r="I19" s="15" t="s">
        <v>47</v>
      </c>
      <c r="J19" s="15" t="s">
        <v>48</v>
      </c>
      <c r="K19" s="15" t="s">
        <v>49</v>
      </c>
      <c r="L19" s="35"/>
    </row>
    <row r="20" spans="1:12" x14ac:dyDescent="0.35">
      <c r="A20" s="17" t="s">
        <v>93</v>
      </c>
      <c r="B20" s="18" t="s">
        <v>94</v>
      </c>
      <c r="C20" s="26" t="s">
        <v>95</v>
      </c>
      <c r="D20" s="19">
        <v>900000</v>
      </c>
      <c r="E20" s="19">
        <v>750000</v>
      </c>
      <c r="F20" s="20">
        <v>17</v>
      </c>
      <c r="G20" s="20">
        <v>10</v>
      </c>
      <c r="H20" s="20">
        <v>14</v>
      </c>
      <c r="I20" s="20">
        <v>15</v>
      </c>
      <c r="J20" s="20">
        <v>7</v>
      </c>
      <c r="K20" s="20">
        <v>5</v>
      </c>
      <c r="L20" s="21">
        <f t="shared" ref="L20:L30" si="0">SUM(F20:K20)</f>
        <v>68</v>
      </c>
    </row>
    <row r="21" spans="1:12" x14ac:dyDescent="0.35">
      <c r="A21" s="17" t="s">
        <v>50</v>
      </c>
      <c r="B21" s="18" t="s">
        <v>51</v>
      </c>
      <c r="C21" s="18" t="s">
        <v>52</v>
      </c>
      <c r="D21" s="19">
        <v>5031951</v>
      </c>
      <c r="E21" s="19">
        <v>2000000</v>
      </c>
      <c r="F21" s="20">
        <v>22</v>
      </c>
      <c r="G21" s="20">
        <v>12</v>
      </c>
      <c r="H21" s="20">
        <v>16</v>
      </c>
      <c r="I21" s="20">
        <v>12</v>
      </c>
      <c r="J21" s="20">
        <v>8</v>
      </c>
      <c r="K21" s="20">
        <v>5</v>
      </c>
      <c r="L21" s="21">
        <f t="shared" si="0"/>
        <v>75</v>
      </c>
    </row>
    <row r="22" spans="1:12" x14ac:dyDescent="0.35">
      <c r="A22" s="17" t="s">
        <v>62</v>
      </c>
      <c r="B22" s="18" t="s">
        <v>63</v>
      </c>
      <c r="C22" s="26" t="s">
        <v>64</v>
      </c>
      <c r="D22" s="19">
        <v>965000</v>
      </c>
      <c r="E22" s="19">
        <v>750000</v>
      </c>
      <c r="F22" s="20">
        <v>21</v>
      </c>
      <c r="G22" s="20">
        <v>11</v>
      </c>
      <c r="H22" s="20">
        <v>14</v>
      </c>
      <c r="I22" s="20">
        <v>17</v>
      </c>
      <c r="J22" s="20">
        <v>2</v>
      </c>
      <c r="K22" s="20">
        <v>5</v>
      </c>
      <c r="L22" s="21">
        <f t="shared" si="0"/>
        <v>70</v>
      </c>
    </row>
    <row r="23" spans="1:12" x14ac:dyDescent="0.35">
      <c r="A23" s="17" t="s">
        <v>58</v>
      </c>
      <c r="B23" s="18" t="s">
        <v>59</v>
      </c>
      <c r="C23" s="26" t="s">
        <v>60</v>
      </c>
      <c r="D23" s="19">
        <v>849781</v>
      </c>
      <c r="E23" s="19">
        <v>400000</v>
      </c>
      <c r="F23" s="20">
        <v>21</v>
      </c>
      <c r="G23" s="20">
        <v>13</v>
      </c>
      <c r="H23" s="20">
        <v>14</v>
      </c>
      <c r="I23" s="20">
        <v>19</v>
      </c>
      <c r="J23" s="20">
        <v>8</v>
      </c>
      <c r="K23" s="20">
        <v>5</v>
      </c>
      <c r="L23" s="21">
        <f t="shared" si="0"/>
        <v>80</v>
      </c>
    </row>
    <row r="24" spans="1:12" x14ac:dyDescent="0.35">
      <c r="A24" s="17" t="s">
        <v>98</v>
      </c>
      <c r="B24" s="28" t="s">
        <v>99</v>
      </c>
      <c r="C24" s="26" t="s">
        <v>100</v>
      </c>
      <c r="D24" s="19">
        <v>1050000</v>
      </c>
      <c r="E24" s="19">
        <v>690000</v>
      </c>
      <c r="F24" s="20">
        <v>15</v>
      </c>
      <c r="G24" s="20">
        <v>7</v>
      </c>
      <c r="H24" s="20">
        <v>10</v>
      </c>
      <c r="I24" s="20">
        <v>16</v>
      </c>
      <c r="J24" s="20">
        <v>6</v>
      </c>
      <c r="K24" s="20">
        <v>5</v>
      </c>
      <c r="L24" s="21">
        <f t="shared" si="0"/>
        <v>59</v>
      </c>
    </row>
    <row r="25" spans="1:12" x14ac:dyDescent="0.35">
      <c r="A25" s="17" t="s">
        <v>71</v>
      </c>
      <c r="B25" s="18" t="s">
        <v>72</v>
      </c>
      <c r="C25" s="26" t="s">
        <v>73</v>
      </c>
      <c r="D25" s="19">
        <v>6960000</v>
      </c>
      <c r="E25" s="19">
        <v>2000000</v>
      </c>
      <c r="F25" s="20">
        <v>23</v>
      </c>
      <c r="G25" s="20">
        <v>8</v>
      </c>
      <c r="H25" s="20">
        <v>14</v>
      </c>
      <c r="I25" s="20">
        <v>17</v>
      </c>
      <c r="J25" s="20">
        <v>3</v>
      </c>
      <c r="K25" s="20">
        <v>5</v>
      </c>
      <c r="L25" s="21">
        <f t="shared" si="0"/>
        <v>70</v>
      </c>
    </row>
    <row r="26" spans="1:12" x14ac:dyDescent="0.35">
      <c r="A26" s="17" t="s">
        <v>89</v>
      </c>
      <c r="B26" s="18" t="s">
        <v>90</v>
      </c>
      <c r="C26" s="18" t="s">
        <v>91</v>
      </c>
      <c r="D26" s="19">
        <v>1182000</v>
      </c>
      <c r="E26" s="19">
        <v>750000</v>
      </c>
      <c r="F26" s="20">
        <v>15</v>
      </c>
      <c r="G26" s="20">
        <v>8</v>
      </c>
      <c r="H26" s="20">
        <v>15</v>
      </c>
      <c r="I26" s="20">
        <v>12</v>
      </c>
      <c r="J26" s="20">
        <v>7</v>
      </c>
      <c r="K26" s="20">
        <v>5</v>
      </c>
      <c r="L26" s="21">
        <f t="shared" si="0"/>
        <v>62</v>
      </c>
    </row>
    <row r="27" spans="1:12" x14ac:dyDescent="0.35">
      <c r="A27" s="17" t="s">
        <v>75</v>
      </c>
      <c r="B27" s="18" t="s">
        <v>76</v>
      </c>
      <c r="C27" s="26" t="s">
        <v>77</v>
      </c>
      <c r="D27" s="19">
        <v>1200000</v>
      </c>
      <c r="E27" s="19">
        <v>800000</v>
      </c>
      <c r="F27" s="20">
        <v>18</v>
      </c>
      <c r="G27" s="20">
        <v>7</v>
      </c>
      <c r="H27" s="20">
        <v>12</v>
      </c>
      <c r="I27" s="20">
        <v>10</v>
      </c>
      <c r="J27" s="20">
        <v>5</v>
      </c>
      <c r="K27" s="20">
        <v>5</v>
      </c>
      <c r="L27" s="21">
        <f t="shared" si="0"/>
        <v>57</v>
      </c>
    </row>
    <row r="28" spans="1:12" x14ac:dyDescent="0.35">
      <c r="A28" s="17" t="s">
        <v>67</v>
      </c>
      <c r="B28" s="18" t="s">
        <v>68</v>
      </c>
      <c r="C28" s="18" t="s">
        <v>69</v>
      </c>
      <c r="D28" s="19">
        <v>1776150</v>
      </c>
      <c r="E28" s="19">
        <v>750000</v>
      </c>
      <c r="F28" s="20">
        <v>23</v>
      </c>
      <c r="G28" s="20">
        <v>10</v>
      </c>
      <c r="H28" s="20">
        <v>12</v>
      </c>
      <c r="I28" s="20">
        <v>17</v>
      </c>
      <c r="J28" s="20">
        <v>8</v>
      </c>
      <c r="K28" s="20">
        <v>5</v>
      </c>
      <c r="L28" s="21">
        <f t="shared" si="0"/>
        <v>75</v>
      </c>
    </row>
    <row r="29" spans="1:12" x14ac:dyDescent="0.35">
      <c r="A29" s="17" t="s">
        <v>80</v>
      </c>
      <c r="B29" s="18" t="s">
        <v>81</v>
      </c>
      <c r="C29" s="26" t="s">
        <v>82</v>
      </c>
      <c r="D29" s="19">
        <v>1073500</v>
      </c>
      <c r="E29" s="19">
        <v>750000</v>
      </c>
      <c r="F29" s="20">
        <v>12</v>
      </c>
      <c r="G29" s="20">
        <v>6</v>
      </c>
      <c r="H29" s="20">
        <v>18</v>
      </c>
      <c r="I29" s="20">
        <v>18</v>
      </c>
      <c r="J29" s="20">
        <v>6</v>
      </c>
      <c r="K29" s="20">
        <v>5</v>
      </c>
      <c r="L29" s="21">
        <f t="shared" si="0"/>
        <v>65</v>
      </c>
    </row>
    <row r="30" spans="1:12" x14ac:dyDescent="0.35">
      <c r="A30" s="17" t="s">
        <v>85</v>
      </c>
      <c r="B30" s="18" t="s">
        <v>86</v>
      </c>
      <c r="C30" s="26" t="s">
        <v>87</v>
      </c>
      <c r="D30" s="19">
        <v>4712600</v>
      </c>
      <c r="E30" s="19">
        <v>1200000</v>
      </c>
      <c r="F30" s="20">
        <v>17</v>
      </c>
      <c r="G30" s="20">
        <v>9</v>
      </c>
      <c r="H30" s="20">
        <v>8</v>
      </c>
      <c r="I30" s="20">
        <v>10</v>
      </c>
      <c r="J30" s="20">
        <v>4</v>
      </c>
      <c r="K30" s="20">
        <v>5</v>
      </c>
      <c r="L30" s="21">
        <f t="shared" si="0"/>
        <v>53</v>
      </c>
    </row>
    <row r="31" spans="1:12" x14ac:dyDescent="0.35">
      <c r="A31" s="10"/>
      <c r="B31" s="10"/>
      <c r="C31" s="10"/>
      <c r="D31" s="11">
        <f>SUM(D20:D30)</f>
        <v>25700982</v>
      </c>
      <c r="E31" s="11">
        <f>SUM(E20:E30)</f>
        <v>10840000</v>
      </c>
      <c r="F31" s="10"/>
      <c r="G31" s="10"/>
      <c r="H31" s="10"/>
      <c r="I31" s="10"/>
      <c r="J31" s="10"/>
      <c r="K31" s="10"/>
      <c r="L31" s="12"/>
    </row>
    <row r="32" spans="1:12" x14ac:dyDescent="0.35">
      <c r="A32" s="10"/>
      <c r="B32" s="10"/>
      <c r="C32" s="10"/>
      <c r="D32" s="10"/>
      <c r="E32" s="13"/>
      <c r="F32" s="10"/>
      <c r="G32" s="10"/>
      <c r="H32" s="10"/>
      <c r="I32" s="10"/>
      <c r="J32" s="10"/>
      <c r="K32" s="10"/>
      <c r="L32" s="10"/>
    </row>
  </sheetData>
  <mergeCells count="19">
    <mergeCell ref="F16:K16"/>
    <mergeCell ref="L16:L19"/>
    <mergeCell ref="F17:G17"/>
    <mergeCell ref="H17:K17"/>
    <mergeCell ref="A16:A19"/>
    <mergeCell ref="B16:B19"/>
    <mergeCell ref="C16:C19"/>
    <mergeCell ref="D16:D19"/>
    <mergeCell ref="E16:E19"/>
    <mergeCell ref="D11:L11"/>
    <mergeCell ref="D12:L12"/>
    <mergeCell ref="D13:L13"/>
    <mergeCell ref="D14:L14"/>
    <mergeCell ref="D10:L10"/>
    <mergeCell ref="D3:L3"/>
    <mergeCell ref="D4:L4"/>
    <mergeCell ref="D5:L5"/>
    <mergeCell ref="D6:L6"/>
    <mergeCell ref="A7:C7"/>
  </mergeCells>
  <dataValidations count="6">
    <dataValidation type="decimal" operator="lessThanOrEqual" allowBlank="1" showInputMessage="1" showErrorMessage="1" error="max. 10" sqref="J1:K12 J31:K32 J15:K17" xr:uid="{DDB24FD6-C6E4-451A-9ADB-F988681EE13D}">
      <formula1>10</formula1>
    </dataValidation>
    <dataValidation type="decimal" operator="lessThanOrEqual" allowBlank="1" showInputMessage="1" showErrorMessage="1" error="max. 5" sqref="I1:I12 I31:I32 I15:I17" xr:uid="{56208A0D-18A3-4000-B651-F203D435DA0D}">
      <formula1>20</formula1>
    </dataValidation>
    <dataValidation type="decimal" operator="lessThanOrEqual" allowBlank="1" showInputMessage="1" showErrorMessage="1" error="max. 15" sqref="H31:H32 H1:H12 H15:H17" xr:uid="{74979CD3-86B4-4B63-ADFE-522FB321A4F4}">
      <formula1>10</formula1>
    </dataValidation>
    <dataValidation type="decimal" operator="lessThanOrEqual" allowBlank="1" showInputMessage="1" showErrorMessage="1" error="max. 15" sqref="G31:G32 G1:G12 G15:G17" xr:uid="{F6D37705-4EF4-4CC9-861A-EDA8A3603881}">
      <formula1>20</formula1>
    </dataValidation>
    <dataValidation type="decimal" operator="lessThanOrEqual" allowBlank="1" showInputMessage="1" showErrorMessage="1" error="max. 40" sqref="F1:F12 F31:F32 F15:F17" xr:uid="{CA54A8AD-54F0-4CF1-B1A2-D42393860997}">
      <formula1>30</formula1>
    </dataValidation>
    <dataValidation type="decimal" operator="lessThanOrEqual" allowBlank="1" showInputMessage="1" showErrorMessage="1" sqref="F20:K30" xr:uid="{08E93DB6-3A16-42A8-A07C-DF3193D9472A}">
      <formula1>30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9B9E4-AB76-409E-B228-6DB304ED8A03}">
  <dimension ref="A1:L32"/>
  <sheetViews>
    <sheetView topLeftCell="A14" workbookViewId="0">
      <selection activeCell="L30" sqref="A16:L30"/>
    </sheetView>
  </sheetViews>
  <sheetFormatPr defaultRowHeight="14.5" x14ac:dyDescent="0.35"/>
  <cols>
    <col min="3" max="3" width="41.1796875" customWidth="1"/>
    <col min="4" max="4" width="14" customWidth="1"/>
    <col min="5" max="5" width="12.453125" customWidth="1"/>
  </cols>
  <sheetData>
    <row r="1" spans="1:12" ht="22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5">
      <c r="A2" s="14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 x14ac:dyDescent="0.35">
      <c r="A3" s="4" t="s">
        <v>3</v>
      </c>
      <c r="B3" s="2"/>
      <c r="C3" s="2"/>
      <c r="D3" s="29" t="s">
        <v>4</v>
      </c>
      <c r="E3" s="29"/>
      <c r="F3" s="29"/>
      <c r="G3" s="29"/>
      <c r="H3" s="29"/>
      <c r="I3" s="29"/>
      <c r="J3" s="29"/>
      <c r="K3" s="29"/>
      <c r="L3" s="29"/>
    </row>
    <row r="4" spans="1:12" x14ac:dyDescent="0.35">
      <c r="A4" s="3" t="s">
        <v>5</v>
      </c>
      <c r="B4" s="2"/>
      <c r="C4" s="2"/>
      <c r="D4" s="30" t="s">
        <v>6</v>
      </c>
      <c r="E4" s="30"/>
      <c r="F4" s="30"/>
      <c r="G4" s="30"/>
      <c r="H4" s="30"/>
      <c r="I4" s="30"/>
      <c r="J4" s="30"/>
      <c r="K4" s="30"/>
      <c r="L4" s="30"/>
    </row>
    <row r="5" spans="1:12" x14ac:dyDescent="0.35">
      <c r="A5" s="4" t="s">
        <v>7</v>
      </c>
      <c r="B5" s="2"/>
      <c r="C5" s="2"/>
      <c r="D5" s="30" t="s">
        <v>8</v>
      </c>
      <c r="E5" s="30"/>
      <c r="F5" s="30"/>
      <c r="G5" s="30"/>
      <c r="H5" s="30"/>
      <c r="I5" s="30"/>
      <c r="J5" s="30"/>
      <c r="K5" s="30"/>
      <c r="L5" s="30"/>
    </row>
    <row r="6" spans="1:12" x14ac:dyDescent="0.35">
      <c r="A6" s="4" t="s">
        <v>9</v>
      </c>
      <c r="B6" s="2"/>
      <c r="C6" s="2"/>
      <c r="D6" s="30" t="s">
        <v>10</v>
      </c>
      <c r="E6" s="30"/>
      <c r="F6" s="30"/>
      <c r="G6" s="30"/>
      <c r="H6" s="30"/>
      <c r="I6" s="30"/>
      <c r="J6" s="30"/>
      <c r="K6" s="30"/>
      <c r="L6" s="30"/>
    </row>
    <row r="7" spans="1:12" ht="24" customHeight="1" x14ac:dyDescent="0.35">
      <c r="A7" s="31" t="s">
        <v>104</v>
      </c>
      <c r="B7" s="31"/>
      <c r="C7" s="31"/>
      <c r="D7" s="9" t="s">
        <v>12</v>
      </c>
      <c r="E7" s="6"/>
      <c r="F7" s="6"/>
      <c r="G7" s="6"/>
      <c r="H7" s="6"/>
      <c r="I7" s="6"/>
      <c r="J7" s="6"/>
      <c r="K7" s="6"/>
      <c r="L7" s="6"/>
    </row>
    <row r="8" spans="1:12" x14ac:dyDescent="0.35">
      <c r="A8" s="3" t="s">
        <v>13</v>
      </c>
      <c r="B8" s="8"/>
      <c r="C8" s="8"/>
      <c r="D8" s="2"/>
      <c r="E8" s="2"/>
      <c r="F8" s="2"/>
      <c r="G8" s="2"/>
      <c r="H8" s="2"/>
      <c r="I8" s="2"/>
      <c r="J8" s="2"/>
      <c r="K8" s="2"/>
      <c r="L8" s="2"/>
    </row>
    <row r="9" spans="1:12" x14ac:dyDescent="0.35">
      <c r="A9" s="2"/>
      <c r="B9" s="2"/>
      <c r="C9" s="2"/>
      <c r="D9" s="3" t="s">
        <v>14</v>
      </c>
      <c r="E9" s="7"/>
      <c r="F9" s="7"/>
      <c r="G9" s="7"/>
      <c r="H9" s="7"/>
      <c r="I9" s="7"/>
      <c r="J9" s="7"/>
      <c r="K9" s="7"/>
      <c r="L9" s="7"/>
    </row>
    <row r="10" spans="1:12" ht="25.5" customHeight="1" x14ac:dyDescent="0.35">
      <c r="A10" s="2"/>
      <c r="B10" s="2"/>
      <c r="C10" s="2"/>
      <c r="D10" s="32" t="s">
        <v>15</v>
      </c>
      <c r="E10" s="32"/>
      <c r="F10" s="32"/>
      <c r="G10" s="32"/>
      <c r="H10" s="32"/>
      <c r="I10" s="32"/>
      <c r="J10" s="32"/>
      <c r="K10" s="32"/>
      <c r="L10" s="32"/>
    </row>
    <row r="11" spans="1:12" ht="34.5" customHeight="1" x14ac:dyDescent="0.35">
      <c r="A11" s="2"/>
      <c r="B11" s="2"/>
      <c r="C11" s="2"/>
      <c r="D11" s="32" t="s">
        <v>16</v>
      </c>
      <c r="E11" s="32"/>
      <c r="F11" s="32"/>
      <c r="G11" s="32"/>
      <c r="H11" s="32"/>
      <c r="I11" s="32"/>
      <c r="J11" s="32"/>
      <c r="K11" s="32"/>
      <c r="L11" s="32"/>
    </row>
    <row r="12" spans="1:12" ht="30.75" customHeight="1" x14ac:dyDescent="0.35">
      <c r="A12" s="2"/>
      <c r="B12" s="2"/>
      <c r="C12" s="2"/>
      <c r="D12" s="32" t="s">
        <v>17</v>
      </c>
      <c r="E12" s="32"/>
      <c r="F12" s="32"/>
      <c r="G12" s="32"/>
      <c r="H12" s="32"/>
      <c r="I12" s="32"/>
      <c r="J12" s="32"/>
      <c r="K12" s="32"/>
      <c r="L12" s="32"/>
    </row>
    <row r="13" spans="1:12" ht="25.5" customHeight="1" x14ac:dyDescent="0.35">
      <c r="A13" s="2"/>
      <c r="B13" s="2"/>
      <c r="C13" s="2"/>
      <c r="D13" s="32" t="s">
        <v>18</v>
      </c>
      <c r="E13" s="33"/>
      <c r="F13" s="33"/>
      <c r="G13" s="33"/>
      <c r="H13" s="33"/>
      <c r="I13" s="33"/>
      <c r="J13" s="33"/>
      <c r="K13" s="33"/>
      <c r="L13" s="33"/>
    </row>
    <row r="14" spans="1:12" ht="28.5" customHeight="1" x14ac:dyDescent="0.35">
      <c r="A14" s="2"/>
      <c r="B14" s="2"/>
      <c r="C14" s="2"/>
      <c r="D14" s="32" t="s">
        <v>19</v>
      </c>
      <c r="E14" s="33"/>
      <c r="F14" s="33"/>
      <c r="G14" s="33"/>
      <c r="H14" s="33"/>
      <c r="I14" s="33"/>
      <c r="J14" s="33"/>
      <c r="K14" s="33"/>
      <c r="L14" s="33"/>
    </row>
    <row r="15" spans="1:12" x14ac:dyDescent="0.35">
      <c r="A15" s="3"/>
      <c r="B15" s="2"/>
      <c r="C15" s="2"/>
      <c r="D15" s="2"/>
      <c r="E15" s="2"/>
      <c r="F15" s="2"/>
      <c r="G15" s="3"/>
      <c r="H15" s="3"/>
      <c r="I15" s="3"/>
      <c r="J15" s="2"/>
      <c r="K15" s="2"/>
      <c r="L15" s="2"/>
    </row>
    <row r="16" spans="1:12" ht="15" customHeight="1" x14ac:dyDescent="0.35">
      <c r="A16" s="37" t="s">
        <v>20</v>
      </c>
      <c r="B16" s="37" t="s">
        <v>21</v>
      </c>
      <c r="C16" s="37" t="s">
        <v>22</v>
      </c>
      <c r="D16" s="37" t="s">
        <v>23</v>
      </c>
      <c r="E16" s="38" t="s">
        <v>24</v>
      </c>
      <c r="F16" s="34" t="s">
        <v>25</v>
      </c>
      <c r="G16" s="34"/>
      <c r="H16" s="34"/>
      <c r="I16" s="34"/>
      <c r="J16" s="34"/>
      <c r="K16" s="34"/>
      <c r="L16" s="35" t="s">
        <v>26</v>
      </c>
    </row>
    <row r="17" spans="1:12" x14ac:dyDescent="0.35">
      <c r="A17" s="37"/>
      <c r="B17" s="37"/>
      <c r="C17" s="37"/>
      <c r="D17" s="37"/>
      <c r="E17" s="38"/>
      <c r="F17" s="36" t="s">
        <v>37</v>
      </c>
      <c r="G17" s="36"/>
      <c r="H17" s="36" t="s">
        <v>38</v>
      </c>
      <c r="I17" s="36"/>
      <c r="J17" s="36"/>
      <c r="K17" s="36"/>
      <c r="L17" s="35"/>
    </row>
    <row r="18" spans="1:12" ht="84" x14ac:dyDescent="0.35">
      <c r="A18" s="37"/>
      <c r="B18" s="37"/>
      <c r="C18" s="37"/>
      <c r="D18" s="37"/>
      <c r="E18" s="38"/>
      <c r="F18" s="16" t="s">
        <v>39</v>
      </c>
      <c r="G18" s="16" t="s">
        <v>40</v>
      </c>
      <c r="H18" s="16" t="s">
        <v>41</v>
      </c>
      <c r="I18" s="16" t="s">
        <v>42</v>
      </c>
      <c r="J18" s="15" t="s">
        <v>43</v>
      </c>
      <c r="K18" s="16" t="s">
        <v>44</v>
      </c>
      <c r="L18" s="35"/>
    </row>
    <row r="19" spans="1:12" x14ac:dyDescent="0.35">
      <c r="A19" s="37"/>
      <c r="B19" s="37"/>
      <c r="C19" s="37"/>
      <c r="D19" s="37"/>
      <c r="E19" s="38"/>
      <c r="F19" s="15" t="s">
        <v>45</v>
      </c>
      <c r="G19" s="15" t="s">
        <v>46</v>
      </c>
      <c r="H19" s="15" t="s">
        <v>47</v>
      </c>
      <c r="I19" s="15" t="s">
        <v>47</v>
      </c>
      <c r="J19" s="15" t="s">
        <v>48</v>
      </c>
      <c r="K19" s="15" t="s">
        <v>49</v>
      </c>
      <c r="L19" s="35"/>
    </row>
    <row r="20" spans="1:12" x14ac:dyDescent="0.35">
      <c r="A20" s="17" t="s">
        <v>93</v>
      </c>
      <c r="B20" s="18" t="s">
        <v>94</v>
      </c>
      <c r="C20" s="26" t="s">
        <v>95</v>
      </c>
      <c r="D20" s="19">
        <v>900000</v>
      </c>
      <c r="E20" s="19">
        <v>750000</v>
      </c>
      <c r="F20" s="20">
        <v>16</v>
      </c>
      <c r="G20" s="20">
        <v>7</v>
      </c>
      <c r="H20" s="20">
        <v>11</v>
      </c>
      <c r="I20" s="20">
        <v>9</v>
      </c>
      <c r="J20" s="20">
        <v>6</v>
      </c>
      <c r="K20" s="20">
        <v>3</v>
      </c>
      <c r="L20" s="21">
        <f t="shared" ref="L20:L30" si="0">SUM(F20:K20)</f>
        <v>52</v>
      </c>
    </row>
    <row r="21" spans="1:12" x14ac:dyDescent="0.35">
      <c r="A21" s="17" t="s">
        <v>50</v>
      </c>
      <c r="B21" s="18" t="s">
        <v>51</v>
      </c>
      <c r="C21" s="18" t="s">
        <v>52</v>
      </c>
      <c r="D21" s="19">
        <v>5031951</v>
      </c>
      <c r="E21" s="19">
        <v>2000000</v>
      </c>
      <c r="F21" s="20">
        <v>19</v>
      </c>
      <c r="G21" s="20">
        <v>15</v>
      </c>
      <c r="H21" s="20">
        <v>13</v>
      </c>
      <c r="I21" s="20">
        <v>14</v>
      </c>
      <c r="J21" s="20">
        <v>8</v>
      </c>
      <c r="K21" s="20">
        <v>3</v>
      </c>
      <c r="L21" s="21">
        <f t="shared" si="0"/>
        <v>72</v>
      </c>
    </row>
    <row r="22" spans="1:12" x14ac:dyDescent="0.35">
      <c r="A22" s="17" t="s">
        <v>62</v>
      </c>
      <c r="B22" s="18" t="s">
        <v>63</v>
      </c>
      <c r="C22" s="26" t="s">
        <v>64</v>
      </c>
      <c r="D22" s="19">
        <v>965000</v>
      </c>
      <c r="E22" s="19">
        <v>750000</v>
      </c>
      <c r="F22" s="20">
        <v>20</v>
      </c>
      <c r="G22" s="20">
        <v>13</v>
      </c>
      <c r="H22" s="20">
        <v>12</v>
      </c>
      <c r="I22" s="20">
        <v>14</v>
      </c>
      <c r="J22" s="20">
        <v>7</v>
      </c>
      <c r="K22" s="20">
        <v>3</v>
      </c>
      <c r="L22" s="21">
        <f t="shared" si="0"/>
        <v>69</v>
      </c>
    </row>
    <row r="23" spans="1:12" x14ac:dyDescent="0.35">
      <c r="A23" s="17" t="s">
        <v>58</v>
      </c>
      <c r="B23" s="18" t="s">
        <v>59</v>
      </c>
      <c r="C23" s="26" t="s">
        <v>60</v>
      </c>
      <c r="D23" s="19">
        <v>849781</v>
      </c>
      <c r="E23" s="19">
        <v>400000</v>
      </c>
      <c r="F23" s="20">
        <v>21</v>
      </c>
      <c r="G23" s="20">
        <v>12</v>
      </c>
      <c r="H23" s="20">
        <v>13</v>
      </c>
      <c r="I23" s="20">
        <v>15</v>
      </c>
      <c r="J23" s="20">
        <v>7</v>
      </c>
      <c r="K23" s="20">
        <v>4</v>
      </c>
      <c r="L23" s="21">
        <f t="shared" si="0"/>
        <v>72</v>
      </c>
    </row>
    <row r="24" spans="1:12" x14ac:dyDescent="0.35">
      <c r="A24" s="17" t="s">
        <v>98</v>
      </c>
      <c r="B24" s="28" t="s">
        <v>99</v>
      </c>
      <c r="C24" s="26" t="s">
        <v>100</v>
      </c>
      <c r="D24" s="19">
        <v>1050000</v>
      </c>
      <c r="E24" s="19">
        <v>690000</v>
      </c>
      <c r="F24" s="20">
        <v>13</v>
      </c>
      <c r="G24" s="20">
        <v>6</v>
      </c>
      <c r="H24" s="20">
        <v>10</v>
      </c>
      <c r="I24" s="20">
        <v>8</v>
      </c>
      <c r="J24" s="20">
        <v>5</v>
      </c>
      <c r="K24" s="20">
        <v>2</v>
      </c>
      <c r="L24" s="21">
        <f t="shared" si="0"/>
        <v>44</v>
      </c>
    </row>
    <row r="25" spans="1:12" x14ac:dyDescent="0.35">
      <c r="A25" s="17" t="s">
        <v>71</v>
      </c>
      <c r="B25" s="18" t="s">
        <v>72</v>
      </c>
      <c r="C25" s="26" t="s">
        <v>73</v>
      </c>
      <c r="D25" s="19">
        <v>6960000</v>
      </c>
      <c r="E25" s="19">
        <v>2000000</v>
      </c>
      <c r="F25" s="20">
        <v>18</v>
      </c>
      <c r="G25" s="20">
        <v>12</v>
      </c>
      <c r="H25" s="20">
        <v>14</v>
      </c>
      <c r="I25" s="20">
        <v>13</v>
      </c>
      <c r="J25" s="20">
        <v>7</v>
      </c>
      <c r="K25" s="20">
        <v>4</v>
      </c>
      <c r="L25" s="21">
        <f t="shared" si="0"/>
        <v>68</v>
      </c>
    </row>
    <row r="26" spans="1:12" x14ac:dyDescent="0.35">
      <c r="A26" s="17" t="s">
        <v>89</v>
      </c>
      <c r="B26" s="18" t="s">
        <v>90</v>
      </c>
      <c r="C26" s="18" t="s">
        <v>91</v>
      </c>
      <c r="D26" s="19">
        <v>1182000</v>
      </c>
      <c r="E26" s="19">
        <v>750000</v>
      </c>
      <c r="F26" s="20">
        <v>18</v>
      </c>
      <c r="G26" s="20">
        <v>11</v>
      </c>
      <c r="H26" s="20">
        <v>10</v>
      </c>
      <c r="I26" s="20">
        <v>9</v>
      </c>
      <c r="J26" s="20">
        <v>6</v>
      </c>
      <c r="K26" s="20">
        <v>3</v>
      </c>
      <c r="L26" s="21">
        <f t="shared" si="0"/>
        <v>57</v>
      </c>
    </row>
    <row r="27" spans="1:12" x14ac:dyDescent="0.35">
      <c r="A27" s="17" t="s">
        <v>75</v>
      </c>
      <c r="B27" s="18" t="s">
        <v>76</v>
      </c>
      <c r="C27" s="26" t="s">
        <v>77</v>
      </c>
      <c r="D27" s="19">
        <v>1200000</v>
      </c>
      <c r="E27" s="19">
        <v>800000</v>
      </c>
      <c r="F27" s="20">
        <v>14</v>
      </c>
      <c r="G27" s="20">
        <v>11</v>
      </c>
      <c r="H27" s="20">
        <v>14</v>
      </c>
      <c r="I27" s="20">
        <v>8</v>
      </c>
      <c r="J27" s="20">
        <v>6</v>
      </c>
      <c r="K27" s="20">
        <v>3</v>
      </c>
      <c r="L27" s="21">
        <f t="shared" si="0"/>
        <v>56</v>
      </c>
    </row>
    <row r="28" spans="1:12" x14ac:dyDescent="0.35">
      <c r="A28" s="17" t="s">
        <v>67</v>
      </c>
      <c r="B28" s="18" t="s">
        <v>68</v>
      </c>
      <c r="C28" s="18" t="s">
        <v>69</v>
      </c>
      <c r="D28" s="19">
        <v>1776150</v>
      </c>
      <c r="E28" s="19">
        <v>750000</v>
      </c>
      <c r="F28" s="20">
        <v>20</v>
      </c>
      <c r="G28" s="20">
        <v>13</v>
      </c>
      <c r="H28" s="20">
        <v>12</v>
      </c>
      <c r="I28" s="20">
        <v>12</v>
      </c>
      <c r="J28" s="20">
        <v>7</v>
      </c>
      <c r="K28" s="20">
        <v>3</v>
      </c>
      <c r="L28" s="21">
        <f t="shared" si="0"/>
        <v>67</v>
      </c>
    </row>
    <row r="29" spans="1:12" x14ac:dyDescent="0.35">
      <c r="A29" s="17" t="s">
        <v>80</v>
      </c>
      <c r="B29" s="18" t="s">
        <v>81</v>
      </c>
      <c r="C29" s="26" t="s">
        <v>82</v>
      </c>
      <c r="D29" s="19">
        <v>1073500</v>
      </c>
      <c r="E29" s="19">
        <v>750000</v>
      </c>
      <c r="F29" s="20">
        <v>15</v>
      </c>
      <c r="G29" s="20">
        <v>11</v>
      </c>
      <c r="H29" s="20">
        <v>18</v>
      </c>
      <c r="I29" s="20">
        <v>16</v>
      </c>
      <c r="J29" s="20">
        <v>2</v>
      </c>
      <c r="K29" s="20">
        <v>2</v>
      </c>
      <c r="L29" s="21">
        <f t="shared" si="0"/>
        <v>64</v>
      </c>
    </row>
    <row r="30" spans="1:12" x14ac:dyDescent="0.35">
      <c r="A30" s="17" t="s">
        <v>85</v>
      </c>
      <c r="B30" s="18" t="s">
        <v>86</v>
      </c>
      <c r="C30" s="26" t="s">
        <v>87</v>
      </c>
      <c r="D30" s="19">
        <v>4712600</v>
      </c>
      <c r="E30" s="19">
        <v>1200000</v>
      </c>
      <c r="F30" s="20">
        <v>17</v>
      </c>
      <c r="G30" s="20">
        <v>10</v>
      </c>
      <c r="H30" s="20">
        <v>12</v>
      </c>
      <c r="I30" s="20">
        <v>11</v>
      </c>
      <c r="J30" s="20">
        <v>6</v>
      </c>
      <c r="K30" s="20">
        <v>3</v>
      </c>
      <c r="L30" s="21">
        <f t="shared" si="0"/>
        <v>59</v>
      </c>
    </row>
    <row r="31" spans="1:12" x14ac:dyDescent="0.35">
      <c r="A31" s="10"/>
      <c r="B31" s="10"/>
      <c r="C31" s="10"/>
      <c r="D31" s="11">
        <f>SUM(D20:D30)</f>
        <v>25700982</v>
      </c>
      <c r="E31" s="11">
        <f>SUM(E20:E30)</f>
        <v>10840000</v>
      </c>
      <c r="F31" s="10"/>
      <c r="G31" s="10"/>
      <c r="H31" s="10"/>
      <c r="I31" s="10"/>
      <c r="J31" s="10"/>
      <c r="K31" s="10"/>
      <c r="L31" s="12"/>
    </row>
    <row r="32" spans="1:12" x14ac:dyDescent="0.35">
      <c r="A32" s="10"/>
      <c r="B32" s="10"/>
      <c r="C32" s="10"/>
      <c r="D32" s="10"/>
      <c r="E32" s="13"/>
      <c r="F32" s="10"/>
      <c r="G32" s="10"/>
      <c r="H32" s="10"/>
      <c r="I32" s="10"/>
      <c r="J32" s="10"/>
      <c r="K32" s="10"/>
      <c r="L32" s="10"/>
    </row>
  </sheetData>
  <mergeCells count="19">
    <mergeCell ref="F16:K16"/>
    <mergeCell ref="L16:L19"/>
    <mergeCell ref="F17:G17"/>
    <mergeCell ref="H17:K17"/>
    <mergeCell ref="A16:A19"/>
    <mergeCell ref="B16:B19"/>
    <mergeCell ref="C16:C19"/>
    <mergeCell ref="D16:D19"/>
    <mergeCell ref="E16:E19"/>
    <mergeCell ref="D11:L11"/>
    <mergeCell ref="D12:L12"/>
    <mergeCell ref="D13:L13"/>
    <mergeCell ref="D14:L14"/>
    <mergeCell ref="D10:L10"/>
    <mergeCell ref="D3:L3"/>
    <mergeCell ref="D4:L4"/>
    <mergeCell ref="D5:L5"/>
    <mergeCell ref="D6:L6"/>
    <mergeCell ref="A7:C7"/>
  </mergeCells>
  <dataValidations count="6">
    <dataValidation type="decimal" operator="lessThanOrEqual" allowBlank="1" showInputMessage="1" showErrorMessage="1" error="max. 10" sqref="J1:K12 J31:K32 J15:K17" xr:uid="{043282BC-963A-4B9E-87C1-A9B327AF50E9}">
      <formula1>10</formula1>
    </dataValidation>
    <dataValidation type="decimal" operator="lessThanOrEqual" allowBlank="1" showInputMessage="1" showErrorMessage="1" error="max. 5" sqref="I1:I12 I31:I32 I15:I17" xr:uid="{1F4E4CCA-E9D1-423F-A365-E3DCF604F460}">
      <formula1>20</formula1>
    </dataValidation>
    <dataValidation type="decimal" operator="lessThanOrEqual" allowBlank="1" showInputMessage="1" showErrorMessage="1" error="max. 15" sqref="H31:H32 H1:H12 H15:H17" xr:uid="{29D19E65-A27A-4A52-83AB-BF75B6D94052}">
      <formula1>10</formula1>
    </dataValidation>
    <dataValidation type="decimal" operator="lessThanOrEqual" allowBlank="1" showInputMessage="1" showErrorMessage="1" error="max. 15" sqref="G31:G32 G1:G12 G15:G17" xr:uid="{E2C6009D-4E61-4BEA-A044-85E3AC887296}">
      <formula1>20</formula1>
    </dataValidation>
    <dataValidation type="decimal" operator="lessThanOrEqual" allowBlank="1" showInputMessage="1" showErrorMessage="1" error="max. 40" sqref="F1:F12 F31:F32 F15:F17" xr:uid="{58170A56-8795-4A79-A276-945A7F725C6D}">
      <formula1>30</formula1>
    </dataValidation>
    <dataValidation type="decimal" operator="lessThanOrEqual" allowBlank="1" showInputMessage="1" showErrorMessage="1" sqref="F20:K30" xr:uid="{35858E6C-2B41-48E1-AE94-141AB6230E83}">
      <formula1>30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34779-5FC8-4815-BC1A-D11DA11369C5}">
  <dimension ref="A1:L32"/>
  <sheetViews>
    <sheetView topLeftCell="A14" workbookViewId="0">
      <selection activeCell="L30" sqref="A16:L30"/>
    </sheetView>
  </sheetViews>
  <sheetFormatPr defaultRowHeight="14.5" x14ac:dyDescent="0.35"/>
  <cols>
    <col min="3" max="3" width="41.81640625" customWidth="1"/>
    <col min="4" max="4" width="13.1796875" customWidth="1"/>
    <col min="5" max="5" width="13.26953125" customWidth="1"/>
  </cols>
  <sheetData>
    <row r="1" spans="1:12" ht="22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5">
      <c r="A2" s="14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 x14ac:dyDescent="0.35">
      <c r="A3" s="4" t="s">
        <v>3</v>
      </c>
      <c r="B3" s="2"/>
      <c r="C3" s="2"/>
      <c r="D3" s="29" t="s">
        <v>4</v>
      </c>
      <c r="E3" s="29"/>
      <c r="F3" s="29"/>
      <c r="G3" s="29"/>
      <c r="H3" s="29"/>
      <c r="I3" s="29"/>
      <c r="J3" s="29"/>
      <c r="K3" s="29"/>
      <c r="L3" s="29"/>
    </row>
    <row r="4" spans="1:12" x14ac:dyDescent="0.35">
      <c r="A4" s="3" t="s">
        <v>5</v>
      </c>
      <c r="B4" s="2"/>
      <c r="C4" s="2"/>
      <c r="D4" s="30" t="s">
        <v>6</v>
      </c>
      <c r="E4" s="30"/>
      <c r="F4" s="30"/>
      <c r="G4" s="30"/>
      <c r="H4" s="30"/>
      <c r="I4" s="30"/>
      <c r="J4" s="30"/>
      <c r="K4" s="30"/>
      <c r="L4" s="30"/>
    </row>
    <row r="5" spans="1:12" x14ac:dyDescent="0.35">
      <c r="A5" s="4" t="s">
        <v>7</v>
      </c>
      <c r="B5" s="2"/>
      <c r="C5" s="2"/>
      <c r="D5" s="30" t="s">
        <v>8</v>
      </c>
      <c r="E5" s="30"/>
      <c r="F5" s="30"/>
      <c r="G5" s="30"/>
      <c r="H5" s="30"/>
      <c r="I5" s="30"/>
      <c r="J5" s="30"/>
      <c r="K5" s="30"/>
      <c r="L5" s="30"/>
    </row>
    <row r="6" spans="1:12" x14ac:dyDescent="0.35">
      <c r="A6" s="4" t="s">
        <v>9</v>
      </c>
      <c r="B6" s="2"/>
      <c r="C6" s="2"/>
      <c r="D6" s="30" t="s">
        <v>10</v>
      </c>
      <c r="E6" s="30"/>
      <c r="F6" s="30"/>
      <c r="G6" s="30"/>
      <c r="H6" s="30"/>
      <c r="I6" s="30"/>
      <c r="J6" s="30"/>
      <c r="K6" s="30"/>
      <c r="L6" s="30"/>
    </row>
    <row r="7" spans="1:12" ht="22.5" customHeight="1" x14ac:dyDescent="0.35">
      <c r="A7" s="31" t="s">
        <v>104</v>
      </c>
      <c r="B7" s="31"/>
      <c r="C7" s="31"/>
      <c r="D7" s="9" t="s">
        <v>12</v>
      </c>
      <c r="E7" s="6"/>
      <c r="F7" s="6"/>
      <c r="G7" s="6"/>
      <c r="H7" s="6"/>
      <c r="I7" s="6"/>
      <c r="J7" s="6"/>
      <c r="K7" s="6"/>
      <c r="L7" s="6"/>
    </row>
    <row r="8" spans="1:12" x14ac:dyDescent="0.35">
      <c r="A8" s="3" t="s">
        <v>13</v>
      </c>
      <c r="B8" s="8"/>
      <c r="C8" s="8"/>
      <c r="D8" s="2"/>
      <c r="E8" s="2"/>
      <c r="F8" s="2"/>
      <c r="G8" s="2"/>
      <c r="H8" s="2"/>
      <c r="I8" s="2"/>
      <c r="J8" s="2"/>
      <c r="K8" s="2"/>
      <c r="L8" s="2"/>
    </row>
    <row r="9" spans="1:12" x14ac:dyDescent="0.35">
      <c r="A9" s="2"/>
      <c r="B9" s="2"/>
      <c r="C9" s="2"/>
      <c r="D9" s="3" t="s">
        <v>14</v>
      </c>
      <c r="E9" s="7"/>
      <c r="F9" s="7"/>
      <c r="G9" s="7"/>
      <c r="H9" s="7"/>
      <c r="I9" s="7"/>
      <c r="J9" s="7"/>
      <c r="K9" s="7"/>
      <c r="L9" s="7"/>
    </row>
    <row r="10" spans="1:12" ht="24.75" customHeight="1" x14ac:dyDescent="0.35">
      <c r="A10" s="2"/>
      <c r="B10" s="2"/>
      <c r="C10" s="2"/>
      <c r="D10" s="32" t="s">
        <v>15</v>
      </c>
      <c r="E10" s="32"/>
      <c r="F10" s="32"/>
      <c r="G10" s="32"/>
      <c r="H10" s="32"/>
      <c r="I10" s="32"/>
      <c r="J10" s="32"/>
      <c r="K10" s="32"/>
      <c r="L10" s="32"/>
    </row>
    <row r="11" spans="1:12" ht="36" customHeight="1" x14ac:dyDescent="0.35">
      <c r="A11" s="2"/>
      <c r="B11" s="2"/>
      <c r="C11" s="2"/>
      <c r="D11" s="32" t="s">
        <v>16</v>
      </c>
      <c r="E11" s="32"/>
      <c r="F11" s="32"/>
      <c r="G11" s="32"/>
      <c r="H11" s="32"/>
      <c r="I11" s="32"/>
      <c r="J11" s="32"/>
      <c r="K11" s="32"/>
      <c r="L11" s="32"/>
    </row>
    <row r="12" spans="1:12" ht="26.25" customHeight="1" x14ac:dyDescent="0.35">
      <c r="A12" s="2"/>
      <c r="B12" s="2"/>
      <c r="C12" s="2"/>
      <c r="D12" s="32" t="s">
        <v>17</v>
      </c>
      <c r="E12" s="32"/>
      <c r="F12" s="32"/>
      <c r="G12" s="32"/>
      <c r="H12" s="32"/>
      <c r="I12" s="32"/>
      <c r="J12" s="32"/>
      <c r="K12" s="32"/>
      <c r="L12" s="32"/>
    </row>
    <row r="13" spans="1:12" ht="33" customHeight="1" x14ac:dyDescent="0.35">
      <c r="A13" s="2"/>
      <c r="B13" s="2"/>
      <c r="C13" s="2"/>
      <c r="D13" s="32" t="s">
        <v>18</v>
      </c>
      <c r="E13" s="33"/>
      <c r="F13" s="33"/>
      <c r="G13" s="33"/>
      <c r="H13" s="33"/>
      <c r="I13" s="33"/>
      <c r="J13" s="33"/>
      <c r="K13" s="33"/>
      <c r="L13" s="33"/>
    </row>
    <row r="14" spans="1:12" ht="29.25" customHeight="1" x14ac:dyDescent="0.35">
      <c r="A14" s="2"/>
      <c r="B14" s="2"/>
      <c r="C14" s="2"/>
      <c r="D14" s="32" t="s">
        <v>19</v>
      </c>
      <c r="E14" s="33"/>
      <c r="F14" s="33"/>
      <c r="G14" s="33"/>
      <c r="H14" s="33"/>
      <c r="I14" s="33"/>
      <c r="J14" s="33"/>
      <c r="K14" s="33"/>
      <c r="L14" s="33"/>
    </row>
    <row r="15" spans="1:12" x14ac:dyDescent="0.35">
      <c r="A15" s="3"/>
      <c r="B15" s="2"/>
      <c r="C15" s="2"/>
      <c r="D15" s="2"/>
      <c r="E15" s="2"/>
      <c r="F15" s="2"/>
      <c r="G15" s="3"/>
      <c r="H15" s="3"/>
      <c r="I15" s="3"/>
      <c r="J15" s="2"/>
      <c r="K15" s="2"/>
      <c r="L15" s="2"/>
    </row>
    <row r="16" spans="1:12" ht="15" customHeight="1" x14ac:dyDescent="0.35">
      <c r="A16" s="37" t="s">
        <v>20</v>
      </c>
      <c r="B16" s="37" t="s">
        <v>21</v>
      </c>
      <c r="C16" s="37" t="s">
        <v>22</v>
      </c>
      <c r="D16" s="37" t="s">
        <v>23</v>
      </c>
      <c r="E16" s="38" t="s">
        <v>24</v>
      </c>
      <c r="F16" s="34" t="s">
        <v>25</v>
      </c>
      <c r="G16" s="34"/>
      <c r="H16" s="34"/>
      <c r="I16" s="34"/>
      <c r="J16" s="34"/>
      <c r="K16" s="34"/>
      <c r="L16" s="35" t="s">
        <v>26</v>
      </c>
    </row>
    <row r="17" spans="1:12" x14ac:dyDescent="0.35">
      <c r="A17" s="37"/>
      <c r="B17" s="37"/>
      <c r="C17" s="37"/>
      <c r="D17" s="37"/>
      <c r="E17" s="38"/>
      <c r="F17" s="36" t="s">
        <v>37</v>
      </c>
      <c r="G17" s="36"/>
      <c r="H17" s="36" t="s">
        <v>38</v>
      </c>
      <c r="I17" s="36"/>
      <c r="J17" s="36"/>
      <c r="K17" s="36"/>
      <c r="L17" s="35"/>
    </row>
    <row r="18" spans="1:12" ht="84" x14ac:dyDescent="0.35">
      <c r="A18" s="37"/>
      <c r="B18" s="37"/>
      <c r="C18" s="37"/>
      <c r="D18" s="37"/>
      <c r="E18" s="38"/>
      <c r="F18" s="16" t="s">
        <v>39</v>
      </c>
      <c r="G18" s="16" t="s">
        <v>40</v>
      </c>
      <c r="H18" s="16" t="s">
        <v>41</v>
      </c>
      <c r="I18" s="16" t="s">
        <v>42</v>
      </c>
      <c r="J18" s="15" t="s">
        <v>43</v>
      </c>
      <c r="K18" s="16" t="s">
        <v>44</v>
      </c>
      <c r="L18" s="35"/>
    </row>
    <row r="19" spans="1:12" x14ac:dyDescent="0.35">
      <c r="A19" s="37"/>
      <c r="B19" s="37"/>
      <c r="C19" s="37"/>
      <c r="D19" s="37"/>
      <c r="E19" s="38"/>
      <c r="F19" s="15" t="s">
        <v>45</v>
      </c>
      <c r="G19" s="15" t="s">
        <v>46</v>
      </c>
      <c r="H19" s="15" t="s">
        <v>47</v>
      </c>
      <c r="I19" s="15" t="s">
        <v>47</v>
      </c>
      <c r="J19" s="15" t="s">
        <v>48</v>
      </c>
      <c r="K19" s="15" t="s">
        <v>49</v>
      </c>
      <c r="L19" s="35"/>
    </row>
    <row r="20" spans="1:12" x14ac:dyDescent="0.35">
      <c r="A20" s="17" t="s">
        <v>93</v>
      </c>
      <c r="B20" s="18" t="s">
        <v>94</v>
      </c>
      <c r="C20" s="26" t="s">
        <v>95</v>
      </c>
      <c r="D20" s="19">
        <v>900000</v>
      </c>
      <c r="E20" s="19">
        <v>750000</v>
      </c>
      <c r="F20" s="20">
        <v>13</v>
      </c>
      <c r="G20" s="20">
        <v>5</v>
      </c>
      <c r="H20" s="20">
        <v>14</v>
      </c>
      <c r="I20" s="20">
        <v>16</v>
      </c>
      <c r="J20" s="20">
        <v>6</v>
      </c>
      <c r="K20" s="20">
        <v>3</v>
      </c>
      <c r="L20" s="21">
        <f t="shared" ref="L20:L30" si="0">SUM(F20:K20)</f>
        <v>57</v>
      </c>
    </row>
    <row r="21" spans="1:12" x14ac:dyDescent="0.35">
      <c r="A21" s="17" t="s">
        <v>50</v>
      </c>
      <c r="B21" s="18" t="s">
        <v>51</v>
      </c>
      <c r="C21" s="18" t="s">
        <v>52</v>
      </c>
      <c r="D21" s="19">
        <v>5031951</v>
      </c>
      <c r="E21" s="19">
        <v>2000000</v>
      </c>
      <c r="F21" s="20">
        <v>24</v>
      </c>
      <c r="G21" s="20">
        <v>13</v>
      </c>
      <c r="H21" s="20">
        <v>15</v>
      </c>
      <c r="I21" s="20">
        <v>15</v>
      </c>
      <c r="J21" s="20">
        <v>7</v>
      </c>
      <c r="K21" s="20">
        <v>3</v>
      </c>
      <c r="L21" s="21">
        <f t="shared" si="0"/>
        <v>77</v>
      </c>
    </row>
    <row r="22" spans="1:12" x14ac:dyDescent="0.35">
      <c r="A22" s="17" t="s">
        <v>62</v>
      </c>
      <c r="B22" s="18" t="s">
        <v>63</v>
      </c>
      <c r="C22" s="26" t="s">
        <v>64</v>
      </c>
      <c r="D22" s="19">
        <v>965000</v>
      </c>
      <c r="E22" s="19">
        <v>750000</v>
      </c>
      <c r="F22" s="20">
        <v>19</v>
      </c>
      <c r="G22" s="20">
        <v>12</v>
      </c>
      <c r="H22" s="20">
        <v>13</v>
      </c>
      <c r="I22" s="20">
        <v>16</v>
      </c>
      <c r="J22" s="20">
        <v>6</v>
      </c>
      <c r="K22" s="20">
        <v>4</v>
      </c>
      <c r="L22" s="21">
        <f t="shared" si="0"/>
        <v>70</v>
      </c>
    </row>
    <row r="23" spans="1:12" x14ac:dyDescent="0.35">
      <c r="A23" s="17" t="s">
        <v>58</v>
      </c>
      <c r="B23" s="18" t="s">
        <v>59</v>
      </c>
      <c r="C23" s="26" t="s">
        <v>60</v>
      </c>
      <c r="D23" s="19">
        <v>849781</v>
      </c>
      <c r="E23" s="19">
        <v>400000</v>
      </c>
      <c r="F23" s="20">
        <v>25</v>
      </c>
      <c r="G23" s="20">
        <v>11</v>
      </c>
      <c r="H23" s="20">
        <v>14</v>
      </c>
      <c r="I23" s="20">
        <v>14</v>
      </c>
      <c r="J23" s="20">
        <v>5</v>
      </c>
      <c r="K23" s="20">
        <v>5</v>
      </c>
      <c r="L23" s="21">
        <f t="shared" si="0"/>
        <v>74</v>
      </c>
    </row>
    <row r="24" spans="1:12" x14ac:dyDescent="0.35">
      <c r="A24" s="17" t="s">
        <v>98</v>
      </c>
      <c r="B24" s="28" t="s">
        <v>99</v>
      </c>
      <c r="C24" s="26" t="s">
        <v>100</v>
      </c>
      <c r="D24" s="19">
        <v>1050000</v>
      </c>
      <c r="E24" s="19">
        <v>690000</v>
      </c>
      <c r="F24" s="20">
        <v>17</v>
      </c>
      <c r="G24" s="20">
        <v>5</v>
      </c>
      <c r="H24" s="20">
        <v>11</v>
      </c>
      <c r="I24" s="20">
        <v>15</v>
      </c>
      <c r="J24" s="20">
        <v>5</v>
      </c>
      <c r="K24" s="20">
        <v>2</v>
      </c>
      <c r="L24" s="21">
        <f t="shared" si="0"/>
        <v>55</v>
      </c>
    </row>
    <row r="25" spans="1:12" x14ac:dyDescent="0.35">
      <c r="A25" s="17" t="s">
        <v>71</v>
      </c>
      <c r="B25" s="18" t="s">
        <v>72</v>
      </c>
      <c r="C25" s="26" t="s">
        <v>73</v>
      </c>
      <c r="D25" s="19">
        <v>6960000</v>
      </c>
      <c r="E25" s="19">
        <v>2000000</v>
      </c>
      <c r="F25" s="20">
        <v>23</v>
      </c>
      <c r="G25" s="20">
        <v>10</v>
      </c>
      <c r="H25" s="20">
        <v>14</v>
      </c>
      <c r="I25" s="20">
        <v>10</v>
      </c>
      <c r="J25" s="20">
        <v>6</v>
      </c>
      <c r="K25" s="20">
        <v>4</v>
      </c>
      <c r="L25" s="21">
        <f t="shared" si="0"/>
        <v>67</v>
      </c>
    </row>
    <row r="26" spans="1:12" x14ac:dyDescent="0.35">
      <c r="A26" s="17" t="s">
        <v>89</v>
      </c>
      <c r="B26" s="18" t="s">
        <v>90</v>
      </c>
      <c r="C26" s="18" t="s">
        <v>91</v>
      </c>
      <c r="D26" s="19">
        <v>1182000</v>
      </c>
      <c r="E26" s="19">
        <v>750000</v>
      </c>
      <c r="F26" s="20">
        <v>22</v>
      </c>
      <c r="G26" s="20">
        <v>6</v>
      </c>
      <c r="H26" s="20">
        <v>15</v>
      </c>
      <c r="I26" s="20">
        <v>16</v>
      </c>
      <c r="J26" s="20">
        <v>6</v>
      </c>
      <c r="K26" s="20">
        <v>3</v>
      </c>
      <c r="L26" s="21">
        <f t="shared" si="0"/>
        <v>68</v>
      </c>
    </row>
    <row r="27" spans="1:12" x14ac:dyDescent="0.35">
      <c r="A27" s="17" t="s">
        <v>75</v>
      </c>
      <c r="B27" s="18" t="s">
        <v>76</v>
      </c>
      <c r="C27" s="26" t="s">
        <v>77</v>
      </c>
      <c r="D27" s="19">
        <v>1200000</v>
      </c>
      <c r="E27" s="19">
        <v>800000</v>
      </c>
      <c r="F27" s="20">
        <v>20</v>
      </c>
      <c r="G27" s="20">
        <v>10</v>
      </c>
      <c r="H27" s="20">
        <v>15</v>
      </c>
      <c r="I27" s="20">
        <v>14</v>
      </c>
      <c r="J27" s="20">
        <v>5</v>
      </c>
      <c r="K27" s="20">
        <v>2</v>
      </c>
      <c r="L27" s="21">
        <f t="shared" si="0"/>
        <v>66</v>
      </c>
    </row>
    <row r="28" spans="1:12" x14ac:dyDescent="0.35">
      <c r="A28" s="17" t="s">
        <v>67</v>
      </c>
      <c r="B28" s="18" t="s">
        <v>68</v>
      </c>
      <c r="C28" s="18" t="s">
        <v>69</v>
      </c>
      <c r="D28" s="19">
        <v>1776150</v>
      </c>
      <c r="E28" s="19">
        <v>750000</v>
      </c>
      <c r="F28" s="20">
        <v>20</v>
      </c>
      <c r="G28" s="20">
        <v>8</v>
      </c>
      <c r="H28" s="20">
        <v>12</v>
      </c>
      <c r="I28" s="20">
        <v>19</v>
      </c>
      <c r="J28" s="20">
        <v>6</v>
      </c>
      <c r="K28" s="20">
        <v>3</v>
      </c>
      <c r="L28" s="21">
        <f t="shared" si="0"/>
        <v>68</v>
      </c>
    </row>
    <row r="29" spans="1:12" x14ac:dyDescent="0.35">
      <c r="A29" s="17" t="s">
        <v>80</v>
      </c>
      <c r="B29" s="18" t="s">
        <v>81</v>
      </c>
      <c r="C29" s="26" t="s">
        <v>82</v>
      </c>
      <c r="D29" s="19">
        <v>1073500</v>
      </c>
      <c r="E29" s="19">
        <v>750000</v>
      </c>
      <c r="F29" s="20">
        <v>10</v>
      </c>
      <c r="G29" s="20">
        <v>5</v>
      </c>
      <c r="H29" s="20">
        <v>16</v>
      </c>
      <c r="I29" s="20">
        <v>18</v>
      </c>
      <c r="J29" s="20">
        <v>6</v>
      </c>
      <c r="K29" s="20">
        <v>2</v>
      </c>
      <c r="L29" s="21">
        <f t="shared" si="0"/>
        <v>57</v>
      </c>
    </row>
    <row r="30" spans="1:12" x14ac:dyDescent="0.35">
      <c r="A30" s="17" t="s">
        <v>85</v>
      </c>
      <c r="B30" s="18" t="s">
        <v>86</v>
      </c>
      <c r="C30" s="26" t="s">
        <v>87</v>
      </c>
      <c r="D30" s="19">
        <v>4712600</v>
      </c>
      <c r="E30" s="19">
        <v>1200000</v>
      </c>
      <c r="F30" s="20">
        <v>17</v>
      </c>
      <c r="G30" s="20">
        <v>11</v>
      </c>
      <c r="H30" s="20">
        <v>12</v>
      </c>
      <c r="I30" s="20">
        <v>16</v>
      </c>
      <c r="J30" s="20">
        <v>6</v>
      </c>
      <c r="K30" s="20">
        <v>5</v>
      </c>
      <c r="L30" s="21">
        <f t="shared" si="0"/>
        <v>67</v>
      </c>
    </row>
    <row r="31" spans="1:12" x14ac:dyDescent="0.35">
      <c r="A31" s="10"/>
      <c r="B31" s="10"/>
      <c r="C31" s="10"/>
      <c r="D31" s="11">
        <f>SUM(D20:D30)</f>
        <v>25700982</v>
      </c>
      <c r="E31" s="11">
        <f>SUM(E20:E30)</f>
        <v>10840000</v>
      </c>
      <c r="F31" s="10"/>
      <c r="G31" s="10"/>
      <c r="H31" s="10"/>
      <c r="I31" s="10"/>
      <c r="J31" s="10"/>
      <c r="K31" s="10"/>
      <c r="L31" s="12"/>
    </row>
    <row r="32" spans="1:12" x14ac:dyDescent="0.35">
      <c r="A32" s="10"/>
      <c r="B32" s="10"/>
      <c r="C32" s="10"/>
      <c r="D32" s="10"/>
      <c r="E32" s="13"/>
      <c r="F32" s="10"/>
      <c r="G32" s="10"/>
      <c r="H32" s="10"/>
      <c r="I32" s="10"/>
      <c r="J32" s="10"/>
      <c r="K32" s="10"/>
      <c r="L32" s="10"/>
    </row>
  </sheetData>
  <mergeCells count="19">
    <mergeCell ref="F16:K16"/>
    <mergeCell ref="L16:L19"/>
    <mergeCell ref="F17:G17"/>
    <mergeCell ref="H17:K17"/>
    <mergeCell ref="A16:A19"/>
    <mergeCell ref="B16:B19"/>
    <mergeCell ref="C16:C19"/>
    <mergeCell ref="D16:D19"/>
    <mergeCell ref="E16:E19"/>
    <mergeCell ref="D11:L11"/>
    <mergeCell ref="D12:L12"/>
    <mergeCell ref="D13:L13"/>
    <mergeCell ref="D14:L14"/>
    <mergeCell ref="D10:L10"/>
    <mergeCell ref="D3:L3"/>
    <mergeCell ref="D4:L4"/>
    <mergeCell ref="D5:L5"/>
    <mergeCell ref="D6:L6"/>
    <mergeCell ref="A7:C7"/>
  </mergeCells>
  <dataValidations count="6">
    <dataValidation type="decimal" operator="lessThanOrEqual" allowBlank="1" showInputMessage="1" showErrorMessage="1" error="max. 10" sqref="J1:K12 J31:K32 J15:K17" xr:uid="{9566D494-3910-440D-BE62-6B1BA2BC3C6F}">
      <formula1>10</formula1>
    </dataValidation>
    <dataValidation type="decimal" operator="lessThanOrEqual" allowBlank="1" showInputMessage="1" showErrorMessage="1" error="max. 5" sqref="I1:I12 I31:I32 I15:I17" xr:uid="{0FCFA796-7CB0-49CF-A79A-6009F53D9BBC}">
      <formula1>20</formula1>
    </dataValidation>
    <dataValidation type="decimal" operator="lessThanOrEqual" allowBlank="1" showInputMessage="1" showErrorMessage="1" error="max. 15" sqref="H31:H32 H1:H12 H15:H17" xr:uid="{DB933598-3D57-4462-90E5-C631E088461E}">
      <formula1>10</formula1>
    </dataValidation>
    <dataValidation type="decimal" operator="lessThanOrEqual" allowBlank="1" showInputMessage="1" showErrorMessage="1" error="max. 15" sqref="G31:G32 G1:G12 G15:G17" xr:uid="{41FAB7D1-478E-4A31-A05F-C97B097AD90D}">
      <formula1>20</formula1>
    </dataValidation>
    <dataValidation type="decimal" operator="lessThanOrEqual" allowBlank="1" showInputMessage="1" showErrorMessage="1" error="max. 40" sqref="F1:F12 F31:F32 F15:F17" xr:uid="{EFBAE743-64D5-4A37-BBD1-6D1453CC9CA7}">
      <formula1>30</formula1>
    </dataValidation>
    <dataValidation type="decimal" operator="lessThanOrEqual" allowBlank="1" showInputMessage="1" showErrorMessage="1" sqref="F20:K30" xr:uid="{EAE7D49D-450D-4862-9EB6-B4675C8F3031}">
      <formula1>30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F48EC-D7FC-4879-856A-29EA41B3CA0C}">
  <dimension ref="A1:L32"/>
  <sheetViews>
    <sheetView tabSelected="1" topLeftCell="A15" workbookViewId="0">
      <selection activeCell="P26" sqref="P26"/>
    </sheetView>
  </sheetViews>
  <sheetFormatPr defaultRowHeight="14.5" x14ac:dyDescent="0.35"/>
  <cols>
    <col min="2" max="2" width="19.453125" customWidth="1"/>
    <col min="3" max="3" width="44.453125" customWidth="1"/>
    <col min="4" max="4" width="12.7265625" customWidth="1"/>
    <col min="5" max="5" width="13.26953125" customWidth="1"/>
  </cols>
  <sheetData>
    <row r="1" spans="1:12" ht="22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5">
      <c r="A2" s="14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 x14ac:dyDescent="0.35">
      <c r="A3" s="4" t="s">
        <v>3</v>
      </c>
      <c r="B3" s="2"/>
      <c r="C3" s="2"/>
      <c r="D3" s="29" t="s">
        <v>4</v>
      </c>
      <c r="E3" s="29"/>
      <c r="F3" s="29"/>
      <c r="G3" s="29"/>
      <c r="H3" s="29"/>
      <c r="I3" s="29"/>
      <c r="J3" s="29"/>
      <c r="K3" s="29"/>
      <c r="L3" s="29"/>
    </row>
    <row r="4" spans="1:12" x14ac:dyDescent="0.35">
      <c r="A4" s="3" t="s">
        <v>5</v>
      </c>
      <c r="B4" s="2"/>
      <c r="C4" s="2"/>
      <c r="D4" s="30" t="s">
        <v>6</v>
      </c>
      <c r="E4" s="30"/>
      <c r="F4" s="30"/>
      <c r="G4" s="30"/>
      <c r="H4" s="30"/>
      <c r="I4" s="30"/>
      <c r="J4" s="30"/>
      <c r="K4" s="30"/>
      <c r="L4" s="30"/>
    </row>
    <row r="5" spans="1:12" x14ac:dyDescent="0.35">
      <c r="A5" s="4" t="s">
        <v>7</v>
      </c>
      <c r="B5" s="2"/>
      <c r="C5" s="2"/>
      <c r="D5" s="30" t="s">
        <v>8</v>
      </c>
      <c r="E5" s="30"/>
      <c r="F5" s="30"/>
      <c r="G5" s="30"/>
      <c r="H5" s="30"/>
      <c r="I5" s="30"/>
      <c r="J5" s="30"/>
      <c r="K5" s="30"/>
      <c r="L5" s="30"/>
    </row>
    <row r="6" spans="1:12" x14ac:dyDescent="0.35">
      <c r="A6" s="4" t="s">
        <v>9</v>
      </c>
      <c r="B6" s="2"/>
      <c r="C6" s="2"/>
      <c r="D6" s="30" t="s">
        <v>10</v>
      </c>
      <c r="E6" s="30"/>
      <c r="F6" s="30"/>
      <c r="G6" s="30"/>
      <c r="H6" s="30"/>
      <c r="I6" s="30"/>
      <c r="J6" s="30"/>
      <c r="K6" s="30"/>
      <c r="L6" s="30"/>
    </row>
    <row r="7" spans="1:12" ht="24" customHeight="1" x14ac:dyDescent="0.35">
      <c r="A7" s="31" t="s">
        <v>104</v>
      </c>
      <c r="B7" s="31"/>
      <c r="C7" s="31"/>
      <c r="D7" s="9" t="s">
        <v>12</v>
      </c>
      <c r="E7" s="6"/>
      <c r="F7" s="6"/>
      <c r="G7" s="6"/>
      <c r="H7" s="6"/>
      <c r="I7" s="6"/>
      <c r="J7" s="6"/>
      <c r="K7" s="6"/>
      <c r="L7" s="6"/>
    </row>
    <row r="8" spans="1:12" x14ac:dyDescent="0.35">
      <c r="A8" s="3" t="s">
        <v>13</v>
      </c>
      <c r="B8" s="8"/>
      <c r="C8" s="8"/>
      <c r="D8" s="2"/>
      <c r="E8" s="2"/>
      <c r="F8" s="2"/>
      <c r="G8" s="2"/>
      <c r="H8" s="2"/>
      <c r="I8" s="2"/>
      <c r="J8" s="2"/>
      <c r="K8" s="2"/>
      <c r="L8" s="2"/>
    </row>
    <row r="9" spans="1:12" x14ac:dyDescent="0.35">
      <c r="A9" s="2"/>
      <c r="B9" s="2"/>
      <c r="C9" s="2"/>
      <c r="D9" s="3" t="s">
        <v>14</v>
      </c>
      <c r="E9" s="7"/>
      <c r="F9" s="7"/>
      <c r="G9" s="7"/>
      <c r="H9" s="7"/>
      <c r="I9" s="7"/>
      <c r="J9" s="7"/>
      <c r="K9" s="7"/>
      <c r="L9" s="7"/>
    </row>
    <row r="10" spans="1:12" ht="24.75" customHeight="1" x14ac:dyDescent="0.35">
      <c r="A10" s="2"/>
      <c r="B10" s="2"/>
      <c r="C10" s="2"/>
      <c r="D10" s="32" t="s">
        <v>15</v>
      </c>
      <c r="E10" s="32"/>
      <c r="F10" s="32"/>
      <c r="G10" s="32"/>
      <c r="H10" s="32"/>
      <c r="I10" s="32"/>
      <c r="J10" s="32"/>
      <c r="K10" s="32"/>
      <c r="L10" s="32"/>
    </row>
    <row r="11" spans="1:12" ht="36" customHeight="1" x14ac:dyDescent="0.35">
      <c r="A11" s="2"/>
      <c r="B11" s="2"/>
      <c r="C11" s="2"/>
      <c r="D11" s="32" t="s">
        <v>16</v>
      </c>
      <c r="E11" s="32"/>
      <c r="F11" s="32"/>
      <c r="G11" s="32"/>
      <c r="H11" s="32"/>
      <c r="I11" s="32"/>
      <c r="J11" s="32"/>
      <c r="K11" s="32"/>
      <c r="L11" s="32"/>
    </row>
    <row r="12" spans="1:12" ht="27.75" customHeight="1" x14ac:dyDescent="0.35">
      <c r="A12" s="2"/>
      <c r="B12" s="2"/>
      <c r="C12" s="2"/>
      <c r="D12" s="32" t="s">
        <v>17</v>
      </c>
      <c r="E12" s="32"/>
      <c r="F12" s="32"/>
      <c r="G12" s="32"/>
      <c r="H12" s="32"/>
      <c r="I12" s="32"/>
      <c r="J12" s="32"/>
      <c r="K12" s="32"/>
      <c r="L12" s="32"/>
    </row>
    <row r="13" spans="1:12" ht="34.5" customHeight="1" x14ac:dyDescent="0.35">
      <c r="A13" s="2"/>
      <c r="B13" s="2"/>
      <c r="C13" s="2"/>
      <c r="D13" s="32" t="s">
        <v>18</v>
      </c>
      <c r="E13" s="33"/>
      <c r="F13" s="33"/>
      <c r="G13" s="33"/>
      <c r="H13" s="33"/>
      <c r="I13" s="33"/>
      <c r="J13" s="33"/>
      <c r="K13" s="33"/>
      <c r="L13" s="33"/>
    </row>
    <row r="14" spans="1:12" ht="27.75" customHeight="1" x14ac:dyDescent="0.35">
      <c r="A14" s="2"/>
      <c r="B14" s="2"/>
      <c r="C14" s="2"/>
      <c r="D14" s="32" t="s">
        <v>19</v>
      </c>
      <c r="E14" s="33"/>
      <c r="F14" s="33"/>
      <c r="G14" s="33"/>
      <c r="H14" s="33"/>
      <c r="I14" s="33"/>
      <c r="J14" s="33"/>
      <c r="K14" s="33"/>
      <c r="L14" s="33"/>
    </row>
    <row r="15" spans="1:12" x14ac:dyDescent="0.35">
      <c r="A15" s="3"/>
      <c r="B15" s="2"/>
      <c r="C15" s="2"/>
      <c r="D15" s="2"/>
      <c r="E15" s="2"/>
      <c r="F15" s="2"/>
      <c r="G15" s="3"/>
      <c r="H15" s="3"/>
      <c r="I15" s="3"/>
      <c r="J15" s="2"/>
      <c r="K15" s="2"/>
      <c r="L15" s="2"/>
    </row>
    <row r="16" spans="1:12" ht="15" customHeight="1" x14ac:dyDescent="0.35">
      <c r="A16" s="37" t="s">
        <v>20</v>
      </c>
      <c r="B16" s="37" t="s">
        <v>21</v>
      </c>
      <c r="C16" s="37" t="s">
        <v>22</v>
      </c>
      <c r="D16" s="37" t="s">
        <v>23</v>
      </c>
      <c r="E16" s="38" t="s">
        <v>24</v>
      </c>
      <c r="F16" s="34" t="s">
        <v>25</v>
      </c>
      <c r="G16" s="34"/>
      <c r="H16" s="34"/>
      <c r="I16" s="34"/>
      <c r="J16" s="34"/>
      <c r="K16" s="34"/>
      <c r="L16" s="35" t="s">
        <v>26</v>
      </c>
    </row>
    <row r="17" spans="1:12" x14ac:dyDescent="0.35">
      <c r="A17" s="37"/>
      <c r="B17" s="37"/>
      <c r="C17" s="37"/>
      <c r="D17" s="37"/>
      <c r="E17" s="38"/>
      <c r="F17" s="36" t="s">
        <v>37</v>
      </c>
      <c r="G17" s="36"/>
      <c r="H17" s="36" t="s">
        <v>38</v>
      </c>
      <c r="I17" s="36"/>
      <c r="J17" s="36"/>
      <c r="K17" s="36"/>
      <c r="L17" s="35"/>
    </row>
    <row r="18" spans="1:12" ht="84" x14ac:dyDescent="0.35">
      <c r="A18" s="37"/>
      <c r="B18" s="37"/>
      <c r="C18" s="37"/>
      <c r="D18" s="37"/>
      <c r="E18" s="38"/>
      <c r="F18" s="16" t="s">
        <v>39</v>
      </c>
      <c r="G18" s="16" t="s">
        <v>40</v>
      </c>
      <c r="H18" s="16" t="s">
        <v>41</v>
      </c>
      <c r="I18" s="16" t="s">
        <v>42</v>
      </c>
      <c r="J18" s="15" t="s">
        <v>43</v>
      </c>
      <c r="K18" s="16" t="s">
        <v>44</v>
      </c>
      <c r="L18" s="35"/>
    </row>
    <row r="19" spans="1:12" x14ac:dyDescent="0.35">
      <c r="A19" s="37"/>
      <c r="B19" s="37"/>
      <c r="C19" s="37"/>
      <c r="D19" s="37"/>
      <c r="E19" s="38"/>
      <c r="F19" s="15" t="s">
        <v>45</v>
      </c>
      <c r="G19" s="15" t="s">
        <v>46</v>
      </c>
      <c r="H19" s="15" t="s">
        <v>47</v>
      </c>
      <c r="I19" s="15" t="s">
        <v>47</v>
      </c>
      <c r="J19" s="15" t="s">
        <v>48</v>
      </c>
      <c r="K19" s="15" t="s">
        <v>49</v>
      </c>
      <c r="L19" s="35"/>
    </row>
    <row r="20" spans="1:12" x14ac:dyDescent="0.35">
      <c r="A20" s="17" t="s">
        <v>93</v>
      </c>
      <c r="B20" s="18" t="s">
        <v>94</v>
      </c>
      <c r="C20" s="26" t="s">
        <v>95</v>
      </c>
      <c r="D20" s="19">
        <v>900000</v>
      </c>
      <c r="E20" s="19">
        <v>750000</v>
      </c>
      <c r="F20" s="20">
        <v>21</v>
      </c>
      <c r="G20" s="20">
        <v>10</v>
      </c>
      <c r="H20" s="20">
        <v>13</v>
      </c>
      <c r="I20" s="20">
        <v>14</v>
      </c>
      <c r="J20" s="20">
        <v>6</v>
      </c>
      <c r="K20" s="20">
        <v>5</v>
      </c>
      <c r="L20" s="21">
        <f t="shared" ref="L20:L30" si="0">SUM(F20:K20)</f>
        <v>69</v>
      </c>
    </row>
    <row r="21" spans="1:12" x14ac:dyDescent="0.35">
      <c r="A21" s="17" t="s">
        <v>50</v>
      </c>
      <c r="B21" s="18" t="s">
        <v>51</v>
      </c>
      <c r="C21" s="18" t="s">
        <v>52</v>
      </c>
      <c r="D21" s="19">
        <v>5031951</v>
      </c>
      <c r="E21" s="19">
        <v>2000000</v>
      </c>
      <c r="F21" s="20">
        <v>25</v>
      </c>
      <c r="G21" s="20">
        <v>11</v>
      </c>
      <c r="H21" s="20">
        <v>16</v>
      </c>
      <c r="I21" s="20">
        <v>18</v>
      </c>
      <c r="J21" s="20">
        <v>8</v>
      </c>
      <c r="K21" s="20">
        <v>4</v>
      </c>
      <c r="L21" s="21">
        <f t="shared" si="0"/>
        <v>82</v>
      </c>
    </row>
    <row r="22" spans="1:12" x14ac:dyDescent="0.35">
      <c r="A22" s="17" t="s">
        <v>62</v>
      </c>
      <c r="B22" s="18" t="s">
        <v>63</v>
      </c>
      <c r="C22" s="26" t="s">
        <v>64</v>
      </c>
      <c r="D22" s="19">
        <v>965000</v>
      </c>
      <c r="E22" s="19">
        <v>750000</v>
      </c>
      <c r="F22" s="20">
        <v>23</v>
      </c>
      <c r="G22" s="20">
        <v>12</v>
      </c>
      <c r="H22" s="20">
        <v>13</v>
      </c>
      <c r="I22" s="20">
        <v>13</v>
      </c>
      <c r="J22" s="20">
        <v>6</v>
      </c>
      <c r="K22" s="20">
        <v>5</v>
      </c>
      <c r="L22" s="21">
        <f t="shared" si="0"/>
        <v>72</v>
      </c>
    </row>
    <row r="23" spans="1:12" x14ac:dyDescent="0.35">
      <c r="A23" s="17" t="s">
        <v>58</v>
      </c>
      <c r="B23" s="18" t="s">
        <v>59</v>
      </c>
      <c r="C23" s="26" t="s">
        <v>60</v>
      </c>
      <c r="D23" s="19">
        <v>849781</v>
      </c>
      <c r="E23" s="19">
        <v>400000</v>
      </c>
      <c r="F23" s="20">
        <v>20</v>
      </c>
      <c r="G23" s="20">
        <v>12</v>
      </c>
      <c r="H23" s="20">
        <v>14</v>
      </c>
      <c r="I23" s="20">
        <v>14</v>
      </c>
      <c r="J23" s="20">
        <v>5</v>
      </c>
      <c r="K23" s="20">
        <v>4</v>
      </c>
      <c r="L23" s="21">
        <f t="shared" si="0"/>
        <v>69</v>
      </c>
    </row>
    <row r="24" spans="1:12" x14ac:dyDescent="0.35">
      <c r="A24" s="17" t="s">
        <v>98</v>
      </c>
      <c r="B24" s="28" t="s">
        <v>99</v>
      </c>
      <c r="C24" s="26" t="s">
        <v>100</v>
      </c>
      <c r="D24" s="19">
        <v>1050000</v>
      </c>
      <c r="E24" s="19">
        <v>690000</v>
      </c>
      <c r="F24" s="20">
        <v>19</v>
      </c>
      <c r="G24" s="20">
        <v>8</v>
      </c>
      <c r="H24" s="20">
        <v>15</v>
      </c>
      <c r="I24" s="20">
        <v>14</v>
      </c>
      <c r="J24" s="20">
        <v>9</v>
      </c>
      <c r="K24" s="20">
        <v>3</v>
      </c>
      <c r="L24" s="21">
        <f t="shared" si="0"/>
        <v>68</v>
      </c>
    </row>
    <row r="25" spans="1:12" x14ac:dyDescent="0.35">
      <c r="A25" s="17" t="s">
        <v>71</v>
      </c>
      <c r="B25" s="18" t="s">
        <v>72</v>
      </c>
      <c r="C25" s="26" t="s">
        <v>73</v>
      </c>
      <c r="D25" s="19">
        <v>6960000</v>
      </c>
      <c r="E25" s="19">
        <v>2000000</v>
      </c>
      <c r="F25" s="20">
        <v>24</v>
      </c>
      <c r="G25" s="20">
        <v>11</v>
      </c>
      <c r="H25" s="20">
        <v>15</v>
      </c>
      <c r="I25" s="20">
        <v>14</v>
      </c>
      <c r="J25" s="20">
        <v>8</v>
      </c>
      <c r="K25" s="20">
        <v>3</v>
      </c>
      <c r="L25" s="21">
        <f t="shared" si="0"/>
        <v>75</v>
      </c>
    </row>
    <row r="26" spans="1:12" x14ac:dyDescent="0.35">
      <c r="A26" s="17" t="s">
        <v>89</v>
      </c>
      <c r="B26" s="18" t="s">
        <v>90</v>
      </c>
      <c r="C26" s="18" t="s">
        <v>91</v>
      </c>
      <c r="D26" s="19">
        <v>1182000</v>
      </c>
      <c r="E26" s="19">
        <v>750000</v>
      </c>
      <c r="F26" s="20">
        <v>21</v>
      </c>
      <c r="G26" s="20">
        <v>9</v>
      </c>
      <c r="H26" s="20">
        <v>14</v>
      </c>
      <c r="I26" s="20">
        <v>11</v>
      </c>
      <c r="J26" s="20">
        <v>6</v>
      </c>
      <c r="K26" s="20">
        <v>3</v>
      </c>
      <c r="L26" s="21">
        <f t="shared" si="0"/>
        <v>64</v>
      </c>
    </row>
    <row r="27" spans="1:12" x14ac:dyDescent="0.35">
      <c r="A27" s="17" t="s">
        <v>75</v>
      </c>
      <c r="B27" s="18" t="s">
        <v>76</v>
      </c>
      <c r="C27" s="26" t="s">
        <v>77</v>
      </c>
      <c r="D27" s="19">
        <v>1200000</v>
      </c>
      <c r="E27" s="19">
        <v>800000</v>
      </c>
      <c r="F27" s="20">
        <v>25</v>
      </c>
      <c r="G27" s="20">
        <v>12</v>
      </c>
      <c r="H27" s="20">
        <v>15</v>
      </c>
      <c r="I27" s="20">
        <v>15</v>
      </c>
      <c r="J27" s="20">
        <v>5</v>
      </c>
      <c r="K27" s="20">
        <v>3</v>
      </c>
      <c r="L27" s="21">
        <f t="shared" si="0"/>
        <v>75</v>
      </c>
    </row>
    <row r="28" spans="1:12" x14ac:dyDescent="0.35">
      <c r="A28" s="17" t="s">
        <v>67</v>
      </c>
      <c r="B28" s="18" t="s">
        <v>68</v>
      </c>
      <c r="C28" s="18" t="s">
        <v>69</v>
      </c>
      <c r="D28" s="19">
        <v>1776150</v>
      </c>
      <c r="E28" s="19">
        <v>750000</v>
      </c>
      <c r="F28" s="20">
        <v>23</v>
      </c>
      <c r="G28" s="20">
        <v>9</v>
      </c>
      <c r="H28" s="20">
        <v>15</v>
      </c>
      <c r="I28" s="20">
        <v>14</v>
      </c>
      <c r="J28" s="20">
        <v>5</v>
      </c>
      <c r="K28" s="20">
        <v>5</v>
      </c>
      <c r="L28" s="21">
        <f t="shared" si="0"/>
        <v>71</v>
      </c>
    </row>
    <row r="29" spans="1:12" x14ac:dyDescent="0.35">
      <c r="A29" s="17" t="s">
        <v>80</v>
      </c>
      <c r="B29" s="18" t="s">
        <v>81</v>
      </c>
      <c r="C29" s="26" t="s">
        <v>82</v>
      </c>
      <c r="D29" s="19">
        <v>1073500</v>
      </c>
      <c r="E29" s="19">
        <v>750000</v>
      </c>
      <c r="F29" s="20">
        <v>15</v>
      </c>
      <c r="G29" s="20">
        <v>11</v>
      </c>
      <c r="H29" s="20">
        <v>17</v>
      </c>
      <c r="I29" s="20">
        <v>18</v>
      </c>
      <c r="J29" s="20">
        <v>5</v>
      </c>
      <c r="K29" s="20">
        <v>4</v>
      </c>
      <c r="L29" s="21">
        <f t="shared" si="0"/>
        <v>70</v>
      </c>
    </row>
    <row r="30" spans="1:12" x14ac:dyDescent="0.35">
      <c r="A30" s="17" t="s">
        <v>85</v>
      </c>
      <c r="B30" s="18" t="s">
        <v>86</v>
      </c>
      <c r="C30" s="26" t="s">
        <v>87</v>
      </c>
      <c r="D30" s="19">
        <v>4712600</v>
      </c>
      <c r="E30" s="19">
        <v>1200000</v>
      </c>
      <c r="F30" s="20">
        <v>23</v>
      </c>
      <c r="G30" s="20">
        <v>11</v>
      </c>
      <c r="H30" s="20">
        <v>15</v>
      </c>
      <c r="I30" s="20">
        <v>15</v>
      </c>
      <c r="J30" s="20">
        <v>7</v>
      </c>
      <c r="K30" s="20">
        <v>5</v>
      </c>
      <c r="L30" s="21">
        <f t="shared" si="0"/>
        <v>76</v>
      </c>
    </row>
    <row r="31" spans="1:12" x14ac:dyDescent="0.35">
      <c r="A31" s="10"/>
      <c r="B31" s="10"/>
      <c r="C31" s="10"/>
      <c r="D31" s="11">
        <f>SUM(D20:D30)</f>
        <v>25700982</v>
      </c>
      <c r="E31" s="11">
        <f>SUM(E20:E30)</f>
        <v>10840000</v>
      </c>
      <c r="F31" s="10"/>
      <c r="G31" s="10"/>
      <c r="H31" s="10"/>
      <c r="I31" s="10"/>
      <c r="J31" s="10"/>
      <c r="K31" s="10"/>
      <c r="L31" s="12"/>
    </row>
    <row r="32" spans="1:12" x14ac:dyDescent="0.35">
      <c r="A32" s="10"/>
      <c r="B32" s="10"/>
      <c r="C32" s="10"/>
      <c r="D32" s="10"/>
      <c r="E32" s="13"/>
      <c r="F32" s="10"/>
      <c r="G32" s="10"/>
      <c r="H32" s="10"/>
      <c r="I32" s="10"/>
      <c r="J32" s="10"/>
      <c r="K32" s="10"/>
      <c r="L32" s="10"/>
    </row>
  </sheetData>
  <mergeCells count="19">
    <mergeCell ref="F16:K16"/>
    <mergeCell ref="L16:L19"/>
    <mergeCell ref="F17:G17"/>
    <mergeCell ref="H17:K17"/>
    <mergeCell ref="A16:A19"/>
    <mergeCell ref="B16:B19"/>
    <mergeCell ref="C16:C19"/>
    <mergeCell ref="D16:D19"/>
    <mergeCell ref="E16:E19"/>
    <mergeCell ref="D11:L11"/>
    <mergeCell ref="D12:L12"/>
    <mergeCell ref="D13:L13"/>
    <mergeCell ref="D14:L14"/>
    <mergeCell ref="D10:L10"/>
    <mergeCell ref="D3:L3"/>
    <mergeCell ref="D4:L4"/>
    <mergeCell ref="D5:L5"/>
    <mergeCell ref="D6:L6"/>
    <mergeCell ref="A7:C7"/>
  </mergeCells>
  <dataValidations count="6">
    <dataValidation type="decimal" operator="lessThanOrEqual" allowBlank="1" showInputMessage="1" showErrorMessage="1" error="max. 10" sqref="J1:K12 J31:K32 J15:K17" xr:uid="{FB3AB40D-1A45-47F6-B2FA-C84F3756E295}">
      <formula1>10</formula1>
    </dataValidation>
    <dataValidation type="decimal" operator="lessThanOrEqual" allowBlank="1" showInputMessage="1" showErrorMessage="1" error="max. 5" sqref="I1:I12 I31:I32 I15:I17" xr:uid="{EE7E5D84-8CAF-4F7A-BC61-3A750CF74A6C}">
      <formula1>20</formula1>
    </dataValidation>
    <dataValidation type="decimal" operator="lessThanOrEqual" allowBlank="1" showInputMessage="1" showErrorMessage="1" error="max. 15" sqref="H31:H32 H1:H12 H15:H17" xr:uid="{A8FED858-678A-45B9-9031-82209EC08BE7}">
      <formula1>10</formula1>
    </dataValidation>
    <dataValidation type="decimal" operator="lessThanOrEqual" allowBlank="1" showInputMessage="1" showErrorMessage="1" error="max. 15" sqref="G31:G32 G1:G12 G15:G17" xr:uid="{26FF244C-391A-4CFC-B5D2-5451A864C2F3}">
      <formula1>20</formula1>
    </dataValidation>
    <dataValidation type="decimal" operator="lessThanOrEqual" allowBlank="1" showInputMessage="1" showErrorMessage="1" error="max. 40" sqref="F1:F12 F31:F32 F15:F17" xr:uid="{DE3634CE-F989-4F9A-8B06-21F7EEE630D2}">
      <formula1>30</formula1>
    </dataValidation>
    <dataValidation type="decimal" operator="lessThanOrEqual" allowBlank="1" showInputMessage="1" showErrorMessage="1" sqref="F20:K30" xr:uid="{AD39C002-7011-4989-B628-A63F2CEF9548}">
      <formula1>30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C40861AA4BB684D8DB38611A5605F1E" ma:contentTypeVersion="13" ma:contentTypeDescription="Vytvoří nový dokument" ma:contentTypeScope="" ma:versionID="a0bb5a53c0548dc69bd615d1b743a2dd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5251c990574794382dd5937319e6639a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ů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9C454F-5295-4688-BDE3-514824CCF4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D02891-466C-4297-BBA9-415DF8D3BEC1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customXml/itemProps3.xml><?xml version="1.0" encoding="utf-8"?>
<ds:datastoreItem xmlns:ds="http://schemas.openxmlformats.org/officeDocument/2006/customXml" ds:itemID="{C14C4527-421D-41F2-A326-834D8A99C8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Vývoj animovaneho filmu</vt:lpstr>
      <vt:lpstr>MR</vt:lpstr>
      <vt:lpstr>DŠ</vt:lpstr>
      <vt:lpstr>TL</vt:lpstr>
      <vt:lpstr>LG</vt:lpstr>
      <vt:lpstr>ZZ</vt:lpstr>
      <vt:lpstr>'Vývoj animovaneho filmu'!Oblast_tisku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Vojkůvková</dc:creator>
  <cp:keywords/>
  <dc:description/>
  <cp:lastModifiedBy>Szczepaniková Zuzana</cp:lastModifiedBy>
  <cp:revision/>
  <dcterms:created xsi:type="dcterms:W3CDTF">2013-12-06T22:03:05Z</dcterms:created>
  <dcterms:modified xsi:type="dcterms:W3CDTF">2026-10-05T12:12:44Z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  <property fmtid="{D5CDD505-2E9C-101B-9397-08002B2CF9AE}" pid="4" name="Order">
    <vt:r8>256100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