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fkcz.sharepoint.com/sites/OKA128/Shared Documents/Tajemnická sekce OKA/01_Rady/02_TVD_rada/jednání rady TVD/2026/9. jednání 15. října 2026/"/>
    </mc:Choice>
  </mc:AlternateContent>
  <xr:revisionPtr revIDLastSave="242" documentId="13_ncr:1_{93C5925E-9E58-424E-B90D-543096882055}" xr6:coauthVersionLast="47" xr6:coauthVersionMax="47" xr10:uidLastSave="{AFFD419C-6D26-4DC2-BA41-2FB54869AD84}"/>
  <bookViews>
    <workbookView xWindow="-110" yWindow="-110" windowWidth="19420" windowHeight="10300" xr2:uid="{00000000-000D-0000-FFFF-FFFF00000000}"/>
  </bookViews>
  <sheets>
    <sheet name="Vyroba_hrany_serial" sheetId="8" r:id="rId1"/>
    <sheet name="MK" sheetId="9" r:id="rId2"/>
    <sheet name="BS" sheetId="10" r:id="rId3"/>
    <sheet name="TF" sheetId="11" r:id="rId4"/>
    <sheet name="PK" sheetId="12" r:id="rId5"/>
    <sheet name="AT" sheetId="13" r:id="rId6"/>
  </sheets>
  <definedNames>
    <definedName name="_xlnm.Print_Area" localSheetId="0">Vyroba_hrany_serial!$A$1:$M$30</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13" l="1"/>
  <c r="L24" i="13"/>
  <c r="L23" i="13"/>
  <c r="L22" i="13"/>
  <c r="L21" i="13"/>
  <c r="L20" i="13"/>
  <c r="L25" i="12"/>
  <c r="L24" i="12"/>
  <c r="L23" i="12"/>
  <c r="L22" i="12"/>
  <c r="L21" i="12"/>
  <c r="L20" i="12"/>
  <c r="L21" i="11"/>
  <c r="L22" i="11"/>
  <c r="L23" i="11"/>
  <c r="L24" i="11"/>
  <c r="L25" i="11"/>
  <c r="L20" i="11"/>
  <c r="L21" i="10"/>
  <c r="L22" i="10"/>
  <c r="L23" i="10"/>
  <c r="L24" i="10"/>
  <c r="L25" i="10"/>
  <c r="L20" i="10"/>
  <c r="L20" i="9"/>
  <c r="L21" i="9"/>
  <c r="L22" i="9"/>
  <c r="L23" i="9"/>
  <c r="L24" i="9"/>
  <c r="L25" i="9"/>
  <c r="G24" i="8"/>
  <c r="H24" i="8"/>
  <c r="I24" i="8"/>
  <c r="J24" i="8"/>
  <c r="K24" i="8"/>
  <c r="G22" i="8"/>
  <c r="H22" i="8"/>
  <c r="I22" i="8"/>
  <c r="J22" i="8"/>
  <c r="K22" i="8"/>
  <c r="G23" i="8"/>
  <c r="H23" i="8"/>
  <c r="I23" i="8"/>
  <c r="J23" i="8"/>
  <c r="K23" i="8"/>
  <c r="G25" i="8"/>
  <c r="H25" i="8"/>
  <c r="I25" i="8"/>
  <c r="J25" i="8"/>
  <c r="K25" i="8"/>
  <c r="G20" i="8"/>
  <c r="H20" i="8"/>
  <c r="I20" i="8"/>
  <c r="J20" i="8"/>
  <c r="K20" i="8"/>
  <c r="G21" i="8"/>
  <c r="H21" i="8"/>
  <c r="I21" i="8"/>
  <c r="J21" i="8"/>
  <c r="K21" i="8"/>
  <c r="F22" i="8"/>
  <c r="L22" i="8" s="1"/>
  <c r="F23" i="8"/>
  <c r="L23" i="8" s="1"/>
  <c r="F25" i="8"/>
  <c r="L25" i="8" s="1"/>
  <c r="F20" i="8"/>
  <c r="L20" i="8" s="1"/>
  <c r="F21" i="8"/>
  <c r="L21" i="8" s="1"/>
  <c r="F24" i="8"/>
  <c r="L24" i="8" s="1"/>
  <c r="E26" i="13"/>
  <c r="D26" i="13"/>
  <c r="E26" i="11"/>
  <c r="D26" i="11"/>
  <c r="E26" i="10"/>
  <c r="D26" i="10"/>
  <c r="E26" i="9"/>
  <c r="D26" i="9"/>
  <c r="E26" i="12"/>
  <c r="D26" i="12"/>
  <c r="E26" i="8" l="1"/>
  <c r="V25" i="8" l="1"/>
  <c r="V23" i="8"/>
  <c r="V24" i="8"/>
  <c r="V22" i="8"/>
  <c r="V20" i="8"/>
  <c r="V21" i="8"/>
  <c r="M26" i="8" l="1"/>
  <c r="M27" i="8" s="1"/>
  <c r="D26" i="8" l="1"/>
</calcChain>
</file>

<file path=xl/sharedStrings.xml><?xml version="1.0" encoding="utf-8"?>
<sst xmlns="http://schemas.openxmlformats.org/spreadsheetml/2006/main" count="386" uniqueCount="74">
  <si>
    <t>Výroba hraného seriálu nebo minisérie</t>
  </si>
  <si>
    <r>
      <t>Evidenční číslo výzvy:</t>
    </r>
    <r>
      <rPr>
        <sz val="9.5"/>
        <color rgb="FF000000"/>
        <rFont val="Arial"/>
        <family val="2"/>
      </rPr>
      <t xml:space="preserve">  2026-B-2-4-40</t>
    </r>
  </si>
  <si>
    <t>Cíle podpory audiovize:</t>
  </si>
  <si>
    <r>
      <t>Dotační kategorie:</t>
    </r>
    <r>
      <rPr>
        <sz val="9.5"/>
        <color rgb="FF000000"/>
        <rFont val="Arial"/>
        <family val="2"/>
      </rPr>
      <t xml:space="preserve"> Podpora televizních děl</t>
    </r>
  </si>
  <si>
    <t>1. Posílení stability producentských firem a podpora jejich dlouhodobé spolupráce s kreativními týmy.</t>
  </si>
  <si>
    <t>Dotační okruh: Výroba českého audiovizuálního díla</t>
  </si>
  <si>
    <t>2. Podpora žánrové diverzity v české audiovizi.</t>
  </si>
  <si>
    <r>
      <t>Lhůta pro podávání žádostí:</t>
    </r>
    <r>
      <rPr>
        <sz val="9.5"/>
        <color rgb="FF000000"/>
        <rFont val="Arial"/>
        <family val="2"/>
      </rPr>
      <t xml:space="preserve"> 15. 6. 2026–15. 7. 2026</t>
    </r>
  </si>
  <si>
    <t>3. Podpora projektů pro různé cílové skupiny.</t>
  </si>
  <si>
    <r>
      <t>Finanční alokace:</t>
    </r>
    <r>
      <rPr>
        <sz val="9.5"/>
        <color rgb="FF000000"/>
        <rFont val="Arial"/>
        <family val="2"/>
      </rPr>
      <t xml:space="preserve"> 38 000 000 Kč</t>
    </r>
  </si>
  <si>
    <t>4. Podpora projektů pro lokální trh i pro mezinárodní distribuci.</t>
  </si>
  <si>
    <r>
      <rPr>
        <b/>
        <sz val="9.5"/>
        <color rgb="FF000000"/>
        <rFont val="Arial"/>
      </rPr>
      <t xml:space="preserve">Lhůta pro dokončení projektu: </t>
    </r>
    <r>
      <rPr>
        <sz val="9.5"/>
        <color rgb="FF000000"/>
        <rFont val="Arial"/>
      </rPr>
      <t xml:space="preserve">dle žádosti, nejdříve však 3 měsíce
po prvním uvedení díla na území ČR a zároveň nejpozději do 31. 12. 2030
</t>
    </r>
  </si>
  <si>
    <t>5. Podpora mezinárodních koprodukcí českých audiovizuálních děl.
6. Podpora exportu českých audiovizuálních děl.</t>
  </si>
  <si>
    <r>
      <t xml:space="preserve">Forma podpory: </t>
    </r>
    <r>
      <rPr>
        <sz val="9.5"/>
        <rFont val="Arial"/>
        <family val="2"/>
        <charset val="238"/>
      </rPr>
      <t>investiční dotace</t>
    </r>
  </si>
  <si>
    <t>Specifikace dotačního okruhu</t>
  </si>
  <si>
    <t>Podpora je určena pro hraná televizní díla (ve smyslu § 2 odst. 1 písm. c) zákona o audiovizi) ve formě
minisérie (2–4 díly) nebo seriálu (5–13 dílů), která jsou českým audiovizuálním dílem ve smyslu § 2 odst. 1
písm. i) zákona o audiovizi a splňují tyto podmínky:</t>
  </si>
  <si>
    <t>1. České audiovizuální dílo se 100% podílem výrobce nebo koproducentů na financování celkových
výrobních nákladů, kteří mají místo podnikání, místo trvalého pobytu nebo sídlo na území České
republiky
nebo
2. České audiovizuální dílo, na jehož výrobě se koproducenti s místem podnikání, místem trvalého pobytu
nebo sídlem na území České republiky, podílí společně s koproducentem nebo koproducenty, kteří
mají místo podnikání, místo trvalého pobytu nebo sídlo mimo území České republiky, a přitom platí, že:
     a. u dvoustranné koprodukce musí být česká finanční účast na celkových výrobních nákladech
         projektu 40 % nebo vyšší
     b. u třístranné a vícestranné koprodukce musí být podíl české finanční účasti na celkových
         výrobních nákladech projektu 30 % nebo vyšší.</t>
  </si>
  <si>
    <t>Rada deklaruje, že smyslem podpory je navýšení production value vyráběných AV děl a tento fakt je
parametrem, který Rada při udělování podpory zohledňuje.</t>
  </si>
  <si>
    <t>Zároveň Rada v této výzvě neurčuje specificky podporu režijních a producentských debutů.</t>
  </si>
  <si>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</si>
  <si>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</si>
  <si>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</si>
  <si>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</si>
  <si>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</si>
  <si>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</si>
  <si>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</si>
  <si>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</si>
  <si>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komplexní dílo ano/ne</t>
  </si>
  <si>
    <t>Rada – komplexní dílo ano/ne</t>
  </si>
  <si>
    <t>žadatel – náročné audiovizuální dílo
ano/ne</t>
  </si>
  <si>
    <t>Rada – náročné audiovizuální dílo
ano/ne</t>
  </si>
  <si>
    <t>žadatel – intenzita podpory %</t>
  </si>
  <si>
    <t>Rada – intenzita podpory %</t>
  </si>
  <si>
    <t>žadatel – datum dokončení projektu</t>
  </si>
  <si>
    <t>Rada – lhůta pro dokončení</t>
  </si>
  <si>
    <t>maximální podíl podpory na celkových nákladech</t>
  </si>
  <si>
    <t>tvůrčí kritéria</t>
  </si>
  <si>
    <t>realizační kritéria</t>
  </si>
  <si>
    <t>Relevance projektu k výzvě</t>
  </si>
  <si>
    <t>Potenciál pro publikum</t>
  </si>
  <si>
    <t>Relevance k předchozí činnosti žadatele</t>
  </si>
  <si>
    <t>Kreativní tým</t>
  </si>
  <si>
    <t>Realizační strategie a ekonomika projektu</t>
  </si>
  <si>
    <t>Udržitelnost</t>
  </si>
  <si>
    <t>0–30</t>
  </si>
  <si>
    <t>0–20</t>
  </si>
  <si>
    <t>0–10</t>
  </si>
  <si>
    <t>1062-2026</t>
  </si>
  <si>
    <t>Wandal production s.r.o.</t>
  </si>
  <si>
    <t>S ledem v srdci</t>
  </si>
  <si>
    <t>Ne</t>
  </si>
  <si>
    <t>Ano</t>
  </si>
  <si>
    <t>31.12.2029</t>
  </si>
  <si>
    <t>31.12.2030</t>
  </si>
  <si>
    <t>1064-2026</t>
  </si>
  <si>
    <t>BFILM.cz s.r.o.</t>
  </si>
  <si>
    <t>Listopád</t>
  </si>
  <si>
    <t>1050-2026</t>
  </si>
  <si>
    <t>Stairway Films s.r.o.</t>
  </si>
  <si>
    <t>Šepot z lesa</t>
  </si>
  <si>
    <t>1060-2026</t>
  </si>
  <si>
    <t>FILM KOLEKTIV s.r.o.</t>
  </si>
  <si>
    <t>Jak chutná moc</t>
  </si>
  <si>
    <t>31.03.2030</t>
  </si>
  <si>
    <t>1048-2026</t>
  </si>
  <si>
    <t>MINI MAX FILMS s.r.o.</t>
  </si>
  <si>
    <t xml:space="preserve">SCHODY DO NEBE </t>
  </si>
  <si>
    <t>03.12.2028</t>
  </si>
  <si>
    <t>1061-2026</t>
  </si>
  <si>
    <t>Tuke Production, s.r.o.</t>
  </si>
  <si>
    <t>Vlčí bouda</t>
  </si>
  <si>
    <t>30.06.2030</t>
  </si>
  <si>
    <t>zbývá</t>
  </si>
  <si>
    <r>
      <t xml:space="preserve">Lhůta pro dokončení projektu: </t>
    </r>
    <r>
      <rPr>
        <sz val="9.5"/>
        <color rgb="FF000000"/>
        <rFont val="Arial"/>
        <family val="2"/>
      </rPr>
      <t xml:space="preserve">dle žádosti, nejdříve však 3 měsíce
po prvním uvedení díla na území ČR a zároveň nejpozději do 31. 12. 2030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</si>
</sst>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č_-;\-* #,##0.00\ _K_č_-;_-* &quot;-&quot;??\ _K_č_-;_-@_-"/>
    <numFmt numFmtId="165" formatCode="[$-405]d\.\ mmmm\ yyyy;@"/>
  </numFmts>
  <fonts count="13"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10"/>
      <name val="Arial"/>
      <family val="2"/>
      <charset val="238"/>
    </font>
    <font>
      <sz val="9.5"/>
      <color rgb="FF000000"/>
      <name val="Arial"/>
      <family val="2"/>
      <charset val="238"/>
    </font>
    <font>
      <sz val="11"/>
      <color indexed="8"/>
      <name val="Calibri"/>
      <family val="2"/>
      <charset val="238"/>
    </font>
    <font>
      <b/>
      <sz val="9.5"/>
      <color rgb="FF000000"/>
      <name val="Arial"/>
      <family val="2"/>
    </font>
    <font>
      <sz val="9.5"/>
      <color rgb="FF000000"/>
      <name val="Arial"/>
      <family val="2"/>
    </font>
    <font>
      <b/>
      <sz val="9.5"/>
      <name val="Arial"/>
      <family val="2"/>
    </font>
    <font>
      <b/>
      <sz val="9.5"/>
      <color rgb="FF000000"/>
      <name val="Arial"/>
    </font>
    <font>
      <sz val="9.5"/>
      <color rgb="FF000000"/>
      <name val="Arial"/>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41">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5" fillId="2" borderId="0" xfId="0" applyFont="1" applyFill="1" applyAlignment="1">
      <alignment horizontal="left" vertical="top"/>
    </xf>
    <xf numFmtId="3" fontId="5" fillId="2" borderId="0" xfId="0" applyNumberFormat="1" applyFont="1" applyFill="1" applyAlignment="1">
      <alignment horizontal="right" vertical="top"/>
    </xf>
    <xf numFmtId="3" fontId="5" fillId="2" borderId="0" xfId="0" applyNumberFormat="1" applyFont="1" applyFill="1" applyAlignment="1">
      <alignment horizontal="left" vertical="top"/>
    </xf>
    <xf numFmtId="0" fontId="8" fillId="2" borderId="0" xfId="0" applyFont="1" applyFill="1" applyAlignment="1">
      <alignment horizontal="left" vertical="top"/>
    </xf>
    <xf numFmtId="165" fontId="3" fillId="2" borderId="0" xfId="0" applyNumberFormat="1" applyFont="1" applyFill="1" applyAlignment="1">
      <alignment horizontal="left" vertical="top"/>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5" fillId="2" borderId="0" xfId="0" applyFont="1" applyFill="1" applyAlignment="1">
      <alignment horizontal="right" vertical="top"/>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3" fontId="3" fillId="0" borderId="1" xfId="0" applyNumberFormat="1" applyFont="1" applyBorder="1" applyAlignment="1">
      <alignment horizontal="left" vertical="top"/>
    </xf>
    <xf numFmtId="3" fontId="3" fillId="0" borderId="1" xfId="0" applyNumberFormat="1" applyFont="1" applyBorder="1" applyAlignment="1">
      <alignment horizontal="right" vertical="top"/>
    </xf>
    <xf numFmtId="2" fontId="3" fillId="0" borderId="1" xfId="0" applyNumberFormat="1" applyFont="1" applyBorder="1" applyAlignment="1">
      <alignment horizontal="center" vertical="top" wrapText="1"/>
    </xf>
    <xf numFmtId="4" fontId="3" fillId="0" borderId="1" xfId="0" applyNumberFormat="1" applyFont="1" applyBorder="1" applyAlignment="1">
      <alignment vertical="top"/>
    </xf>
    <xf numFmtId="0" fontId="3" fillId="0" borderId="1" xfId="0" applyFont="1" applyBorder="1" applyAlignment="1">
      <alignment horizontal="center" vertical="top"/>
    </xf>
    <xf numFmtId="9" fontId="3" fillId="0" borderId="1" xfId="0" applyNumberFormat="1" applyFont="1" applyBorder="1" applyAlignment="1">
      <alignment horizontal="center" vertical="top"/>
    </xf>
    <xf numFmtId="14" fontId="3" fillId="0" borderId="1" xfId="0" applyNumberFormat="1" applyFont="1" applyBorder="1" applyAlignment="1">
      <alignment horizontal="center" vertical="top"/>
    </xf>
    <xf numFmtId="3" fontId="3" fillId="0" borderId="1" xfId="0" applyNumberFormat="1" applyFont="1" applyBorder="1" applyAlignment="1">
      <alignment vertical="top"/>
    </xf>
    <xf numFmtId="2" fontId="3" fillId="2" borderId="1" xfId="0" applyNumberFormat="1" applyFont="1" applyFill="1" applyBorder="1" applyAlignment="1">
      <alignment horizontal="center" vertical="top" wrapText="1"/>
    </xf>
    <xf numFmtId="4" fontId="3" fillId="0" borderId="1" xfId="0" applyNumberFormat="1" applyFont="1" applyBorder="1" applyAlignment="1">
      <alignment horizontal="right" vertical="top"/>
    </xf>
    <xf numFmtId="165"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6" fillId="0" borderId="0" xfId="0" applyFont="1" applyAlignment="1">
      <alignment wrapText="1"/>
    </xf>
    <xf numFmtId="0" fontId="3" fillId="2" borderId="0" xfId="0" applyFont="1" applyFill="1" applyAlignment="1">
      <alignment wrapText="1"/>
    </xf>
    <xf numFmtId="0" fontId="10"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11" fillId="2" borderId="0" xfId="0" applyFont="1" applyFill="1" applyAlignment="1">
      <alignment horizontal="left" vertical="top" wrapText="1"/>
    </xf>
    <xf numFmtId="0" fontId="8" fillId="2" borderId="0" xfId="0" applyFont="1" applyFill="1" applyAlignment="1">
      <alignment horizontal="left" vertical="top" wrapText="1"/>
    </xf>
    <xf numFmtId="0" fontId="0" fillId="0" borderId="0" xfId="0" applyAlignment="1">
      <alignment horizontal="left" vertical="top" wrapText="1"/>
    </xf>
    <xf numFmtId="2" fontId="1" fillId="2" borderId="1" xfId="0" applyNumberFormat="1" applyFont="1" applyFill="1" applyBorder="1" applyAlignment="1">
      <alignment horizontal="left" vertical="top" wrapText="1"/>
    </xf>
    <xf numFmtId="1" fontId="3" fillId="2" borderId="0" xfId="0" applyNumberFormat="1" applyFont="1" applyFill="1" applyAlignment="1">
      <alignment horizontal="left" vertical="top"/>
    </xf>
    <xf numFmtId="3" fontId="3" fillId="2" borderId="1" xfId="0" applyNumberFormat="1" applyFont="1" applyFill="1" applyBorder="1" applyAlignment="1">
      <alignment horizontal="right" vertical="top"/>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F1B78-B6D5-B440-8D67-61FCDF120A84}">
  <sheetPr>
    <pageSetUpPr fitToPage="1"/>
  </sheetPr>
  <dimension ref="A1:V32"/>
  <sheetViews>
    <sheetView tabSelected="1" zoomScaleNormal="100" workbookViewId="0"/>
  </sheetViews>
  <sheetFormatPr defaultColWidth="9.1796875" defaultRowHeight="12.75" customHeight="1"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81640625" style="2" customWidth="1"/>
    <col min="13" max="13" width="14.453125" style="2" customWidth="1"/>
    <col min="14" max="19" width="13.453125" style="2" customWidth="1"/>
    <col min="20" max="22" width="13.453125" style="8" customWidth="1"/>
    <col min="23" max="16384" width="9.1796875" style="2"/>
  </cols>
  <sheetData>
    <row r="1" spans="1:22" ht="38.25" customHeight="1" x14ac:dyDescent="0.35">
      <c r="A1" s="1" t="s">
        <v>0</v>
      </c>
    </row>
    <row r="2" spans="1:22" ht="15" customHeight="1" x14ac:dyDescent="0.35">
      <c r="A2" s="7" t="s">
        <v>1</v>
      </c>
      <c r="D2" s="3" t="s">
        <v>2</v>
      </c>
    </row>
    <row r="3" spans="1:22" ht="15" customHeight="1" x14ac:dyDescent="0.25">
      <c r="A3" s="7" t="s">
        <v>3</v>
      </c>
      <c r="D3" s="30" t="s">
        <v>4</v>
      </c>
      <c r="E3" s="30"/>
      <c r="F3" s="30"/>
      <c r="G3" s="30"/>
      <c r="H3" s="30"/>
      <c r="I3" s="30"/>
      <c r="J3" s="30"/>
      <c r="K3" s="30"/>
      <c r="L3" s="30"/>
      <c r="M3" s="30"/>
    </row>
    <row r="4" spans="1:22" ht="15" customHeight="1" x14ac:dyDescent="0.25">
      <c r="A4" s="3" t="s">
        <v>5</v>
      </c>
      <c r="D4" s="31" t="s">
        <v>6</v>
      </c>
      <c r="E4" s="31"/>
      <c r="F4" s="31"/>
      <c r="G4" s="31"/>
      <c r="H4" s="31"/>
      <c r="I4" s="31"/>
      <c r="J4" s="31"/>
      <c r="K4" s="31"/>
      <c r="L4" s="31"/>
      <c r="M4" s="31"/>
    </row>
    <row r="5" spans="1:22" ht="15" customHeight="1" x14ac:dyDescent="0.25">
      <c r="A5" s="7" t="s">
        <v>7</v>
      </c>
      <c r="D5" s="31" t="s">
        <v>8</v>
      </c>
      <c r="E5" s="31"/>
      <c r="F5" s="31"/>
      <c r="G5" s="31"/>
      <c r="H5" s="31"/>
      <c r="I5" s="31"/>
      <c r="J5" s="31"/>
      <c r="K5" s="31"/>
      <c r="L5" s="31"/>
      <c r="M5" s="31"/>
    </row>
    <row r="6" spans="1:22" ht="15" customHeight="1" x14ac:dyDescent="0.25">
      <c r="A6" s="7" t="s">
        <v>9</v>
      </c>
      <c r="D6" s="31" t="s">
        <v>10</v>
      </c>
      <c r="E6" s="31"/>
      <c r="F6" s="31"/>
      <c r="G6" s="31"/>
      <c r="H6" s="31"/>
      <c r="I6" s="31"/>
      <c r="J6" s="31"/>
      <c r="K6" s="31"/>
      <c r="L6" s="31"/>
      <c r="M6" s="31"/>
    </row>
    <row r="7" spans="1:22" ht="29.15" customHeight="1" x14ac:dyDescent="0.35">
      <c r="A7" s="35" t="s">
        <v>11</v>
      </c>
      <c r="B7" s="36"/>
      <c r="C7" s="36"/>
      <c r="D7" s="33" t="s">
        <v>12</v>
      </c>
      <c r="E7" s="34"/>
      <c r="F7" s="34"/>
      <c r="G7" s="34"/>
      <c r="H7" s="34"/>
      <c r="I7" s="34"/>
      <c r="J7" s="34"/>
      <c r="K7" s="34"/>
      <c r="L7" s="34"/>
      <c r="M7" s="34"/>
    </row>
    <row r="8" spans="1:22" ht="15" customHeight="1" x14ac:dyDescent="0.35">
      <c r="A8" s="3" t="s">
        <v>13</v>
      </c>
      <c r="B8" s="10"/>
      <c r="C8" s="10"/>
    </row>
    <row r="9" spans="1:22" ht="15" customHeight="1" x14ac:dyDescent="0.35">
      <c r="D9" s="3"/>
      <c r="E9" s="9"/>
      <c r="F9" s="9"/>
      <c r="G9" s="9"/>
      <c r="H9" s="9"/>
      <c r="I9" s="9"/>
      <c r="J9" s="9"/>
      <c r="K9" s="9"/>
      <c r="L9" s="9"/>
      <c r="M9" s="9"/>
    </row>
    <row r="10" spans="1:22" ht="15" customHeight="1" x14ac:dyDescent="0.35">
      <c r="D10" s="32" t="s">
        <v>14</v>
      </c>
      <c r="E10" s="32"/>
      <c r="F10" s="32"/>
      <c r="G10" s="32"/>
      <c r="H10" s="32"/>
      <c r="I10" s="32"/>
      <c r="J10" s="32"/>
      <c r="K10" s="32"/>
      <c r="L10" s="32"/>
      <c r="M10" s="32"/>
    </row>
    <row r="11" spans="1:22" ht="43" customHeight="1" x14ac:dyDescent="0.35">
      <c r="D11" s="33" t="s">
        <v>15</v>
      </c>
      <c r="E11" s="33"/>
      <c r="F11" s="33"/>
      <c r="G11" s="33"/>
      <c r="H11" s="33"/>
      <c r="I11" s="33"/>
      <c r="J11" s="33"/>
      <c r="K11" s="33"/>
      <c r="L11" s="33"/>
      <c r="M11" s="33"/>
    </row>
    <row r="12" spans="1:22" ht="149.15" customHeight="1" x14ac:dyDescent="0.35">
      <c r="D12" s="33" t="s">
        <v>16</v>
      </c>
      <c r="E12" s="33"/>
      <c r="F12" s="33"/>
      <c r="G12" s="33"/>
      <c r="H12" s="33"/>
      <c r="I12" s="33"/>
      <c r="J12" s="33"/>
      <c r="K12" s="33"/>
      <c r="L12" s="33"/>
      <c r="M12" s="33"/>
    </row>
    <row r="13" spans="1:22" ht="31" customHeight="1" x14ac:dyDescent="0.35">
      <c r="D13" s="33" t="s">
        <v>17</v>
      </c>
      <c r="E13" s="37"/>
      <c r="F13" s="37"/>
      <c r="G13" s="37"/>
      <c r="H13" s="37"/>
      <c r="I13" s="37"/>
      <c r="J13" s="37"/>
      <c r="K13" s="37"/>
      <c r="L13" s="37"/>
      <c r="M13" s="37"/>
    </row>
    <row r="14" spans="1:22" ht="19" customHeight="1" x14ac:dyDescent="0.35">
      <c r="D14" s="33" t="s">
        <v>18</v>
      </c>
      <c r="E14" s="37"/>
      <c r="F14" s="37"/>
      <c r="G14" s="37"/>
      <c r="H14" s="37"/>
      <c r="I14" s="37"/>
      <c r="J14" s="37"/>
      <c r="K14" s="37"/>
      <c r="L14" s="37"/>
      <c r="M14" s="37"/>
    </row>
    <row r="15" spans="1:22" ht="15" customHeight="1" x14ac:dyDescent="0.35">
      <c r="A15" s="3"/>
      <c r="G15" s="3"/>
      <c r="H15" s="3"/>
      <c r="I15" s="3"/>
    </row>
    <row r="16" spans="1:22" ht="15" customHeight="1" x14ac:dyDescent="0.35">
      <c r="A16" s="26" t="s">
        <v>19</v>
      </c>
      <c r="B16" s="26" t="s">
        <v>20</v>
      </c>
      <c r="C16" s="26" t="s">
        <v>21</v>
      </c>
      <c r="D16" s="26" t="s">
        <v>22</v>
      </c>
      <c r="E16" s="38" t="s">
        <v>23</v>
      </c>
      <c r="F16" s="25" t="s">
        <v>24</v>
      </c>
      <c r="G16" s="25"/>
      <c r="H16" s="25"/>
      <c r="I16" s="25"/>
      <c r="J16" s="25"/>
      <c r="K16" s="25"/>
      <c r="L16" s="29" t="s">
        <v>25</v>
      </c>
      <c r="M16" s="28" t="s">
        <v>26</v>
      </c>
      <c r="N16" s="26" t="s">
        <v>27</v>
      </c>
      <c r="O16" s="26" t="s">
        <v>28</v>
      </c>
      <c r="P16" s="26" t="s">
        <v>29</v>
      </c>
      <c r="Q16" s="26" t="s">
        <v>30</v>
      </c>
      <c r="R16" s="26" t="s">
        <v>31</v>
      </c>
      <c r="S16" s="26" t="s">
        <v>32</v>
      </c>
      <c r="T16" s="24" t="s">
        <v>33</v>
      </c>
      <c r="U16" s="24" t="s">
        <v>34</v>
      </c>
      <c r="V16" s="24" t="s">
        <v>35</v>
      </c>
    </row>
    <row r="17" spans="1:22" ht="14.5" customHeight="1" x14ac:dyDescent="0.35">
      <c r="A17" s="26"/>
      <c r="B17" s="26"/>
      <c r="C17" s="26"/>
      <c r="D17" s="26"/>
      <c r="E17" s="38"/>
      <c r="F17" s="28" t="s">
        <v>36</v>
      </c>
      <c r="G17" s="28"/>
      <c r="H17" s="28" t="s">
        <v>37</v>
      </c>
      <c r="I17" s="28"/>
      <c r="J17" s="28"/>
      <c r="K17" s="28"/>
      <c r="L17" s="29"/>
      <c r="M17" s="28"/>
      <c r="N17" s="26"/>
      <c r="O17" s="26"/>
      <c r="P17" s="26"/>
      <c r="Q17" s="27"/>
      <c r="R17" s="26"/>
      <c r="S17" s="26"/>
      <c r="T17" s="24"/>
      <c r="U17" s="24"/>
      <c r="V17" s="24"/>
    </row>
    <row r="18" spans="1:22" ht="78" customHeight="1" x14ac:dyDescent="0.35">
      <c r="A18" s="26"/>
      <c r="B18" s="26"/>
      <c r="C18" s="26"/>
      <c r="D18" s="26"/>
      <c r="E18" s="38"/>
      <c r="F18" s="13" t="s">
        <v>38</v>
      </c>
      <c r="G18" s="13" t="s">
        <v>39</v>
      </c>
      <c r="H18" s="13" t="s">
        <v>40</v>
      </c>
      <c r="I18" s="13" t="s">
        <v>41</v>
      </c>
      <c r="J18" s="12" t="s">
        <v>42</v>
      </c>
      <c r="K18" s="13" t="s">
        <v>43</v>
      </c>
      <c r="L18" s="29"/>
      <c r="M18" s="28"/>
      <c r="N18" s="26"/>
      <c r="O18" s="26"/>
      <c r="P18" s="26"/>
      <c r="Q18" s="27"/>
      <c r="R18" s="26"/>
      <c r="S18" s="26"/>
      <c r="T18" s="24"/>
      <c r="U18" s="24"/>
      <c r="V18" s="24"/>
    </row>
    <row r="19" spans="1:22" ht="31" customHeight="1" x14ac:dyDescent="0.35">
      <c r="A19" s="26"/>
      <c r="B19" s="26"/>
      <c r="C19" s="26"/>
      <c r="D19" s="26"/>
      <c r="E19" s="38"/>
      <c r="F19" s="12" t="s">
        <v>44</v>
      </c>
      <c r="G19" s="12" t="s">
        <v>45</v>
      </c>
      <c r="H19" s="12" t="s">
        <v>46</v>
      </c>
      <c r="I19" s="12" t="s">
        <v>46</v>
      </c>
      <c r="J19" s="12" t="s">
        <v>45</v>
      </c>
      <c r="K19" s="12" t="s">
        <v>46</v>
      </c>
      <c r="L19" s="29"/>
      <c r="M19" s="28"/>
      <c r="N19" s="26"/>
      <c r="O19" s="26"/>
      <c r="P19" s="26"/>
      <c r="Q19" s="27"/>
      <c r="R19" s="26"/>
      <c r="S19" s="26"/>
      <c r="T19" s="24"/>
      <c r="U19" s="24"/>
      <c r="V19" s="24"/>
    </row>
    <row r="20" spans="1:22" ht="12" x14ac:dyDescent="0.35">
      <c r="A20" s="14" t="s">
        <v>47</v>
      </c>
      <c r="B20" s="14" t="s">
        <v>48</v>
      </c>
      <c r="C20" s="14" t="s">
        <v>49</v>
      </c>
      <c r="D20" s="15">
        <v>126781854</v>
      </c>
      <c r="E20" s="15">
        <v>12000000</v>
      </c>
      <c r="F20" s="16">
        <f>AVERAGE(MK!F24,BS!F24,TF!F24,PK!F24,AT!F24)</f>
        <v>24.4</v>
      </c>
      <c r="G20" s="16">
        <f>AVERAGE(MK!G24,BS!G24,TF!G24,PK!G24,AT!G24)</f>
        <v>16.8</v>
      </c>
      <c r="H20" s="16">
        <f>AVERAGE(MK!H24,BS!H24,TF!H24,PK!H24,AT!H24)</f>
        <v>7.2</v>
      </c>
      <c r="I20" s="16">
        <f>AVERAGE(MK!I24,BS!I24,TF!I24,PK!I24,AT!I24)</f>
        <v>8.6</v>
      </c>
      <c r="J20" s="16">
        <f>AVERAGE(MK!J24,BS!J24,TF!J24,PK!J24,AT!J24)</f>
        <v>16.600000000000001</v>
      </c>
      <c r="K20" s="16">
        <f>AVERAGE(MK!K24,BS!K24,TF!K24,PK!K24,AT!K24)</f>
        <v>8.4</v>
      </c>
      <c r="L20" s="17">
        <f t="shared" ref="L20:L25" si="0">SUM(F20:K20)</f>
        <v>82.000000000000014</v>
      </c>
      <c r="M20" s="15">
        <v>12000000</v>
      </c>
      <c r="N20" s="18" t="s">
        <v>50</v>
      </c>
      <c r="O20" s="18" t="s">
        <v>50</v>
      </c>
      <c r="P20" s="18" t="s">
        <v>51</v>
      </c>
      <c r="Q20" s="18" t="s">
        <v>51</v>
      </c>
      <c r="R20" s="19">
        <v>0.45</v>
      </c>
      <c r="S20" s="19">
        <v>0.7</v>
      </c>
      <c r="T20" s="20" t="s">
        <v>52</v>
      </c>
      <c r="U20" s="20" t="s">
        <v>53</v>
      </c>
      <c r="V20" s="19">
        <f t="shared" ref="V20:V25" si="1">M20/(0.8*D20)</f>
        <v>0.11831346148321825</v>
      </c>
    </row>
    <row r="21" spans="1:22" ht="12.75" customHeight="1" x14ac:dyDescent="0.35">
      <c r="A21" s="14" t="s">
        <v>54</v>
      </c>
      <c r="B21" s="14" t="s">
        <v>55</v>
      </c>
      <c r="C21" s="14" t="s">
        <v>56</v>
      </c>
      <c r="D21" s="15">
        <v>104952000</v>
      </c>
      <c r="E21" s="15">
        <v>12500000</v>
      </c>
      <c r="F21" s="16">
        <f>AVERAGE(MK!F25,BS!F25,TF!F25,PK!F25,AT!F25)</f>
        <v>23.6</v>
      </c>
      <c r="G21" s="16">
        <f>AVERAGE(MK!G25,BS!G25,TF!G25,PK!G25,AT!G25)</f>
        <v>16.399999999999999</v>
      </c>
      <c r="H21" s="16">
        <f>AVERAGE(MK!H25,BS!H25,TF!H25,PK!H25,AT!H25)</f>
        <v>7.2</v>
      </c>
      <c r="I21" s="16">
        <f>AVERAGE(MK!I25,BS!I25,TF!I25,PK!I25,AT!I25)</f>
        <v>9</v>
      </c>
      <c r="J21" s="16">
        <f>AVERAGE(MK!J25,BS!J25,TF!J25,PK!J25,AT!J25)</f>
        <v>17</v>
      </c>
      <c r="K21" s="16">
        <f>AVERAGE(MK!K25,BS!K25,TF!K25,PK!K25,AT!K25)</f>
        <v>8.6</v>
      </c>
      <c r="L21" s="17">
        <f t="shared" si="0"/>
        <v>81.8</v>
      </c>
      <c r="M21" s="15">
        <v>12500000</v>
      </c>
      <c r="N21" s="18" t="s">
        <v>50</v>
      </c>
      <c r="O21" s="18" t="s">
        <v>50</v>
      </c>
      <c r="P21" s="18" t="s">
        <v>51</v>
      </c>
      <c r="Q21" s="18" t="s">
        <v>51</v>
      </c>
      <c r="R21" s="19">
        <v>0.35</v>
      </c>
      <c r="S21" s="19">
        <v>0.7</v>
      </c>
      <c r="T21" s="20" t="s">
        <v>52</v>
      </c>
      <c r="U21" s="20" t="s">
        <v>53</v>
      </c>
      <c r="V21" s="19">
        <f t="shared" si="1"/>
        <v>0.14887758213278451</v>
      </c>
    </row>
    <row r="22" spans="1:22" ht="12.75" customHeight="1" x14ac:dyDescent="0.35">
      <c r="A22" s="14" t="s">
        <v>57</v>
      </c>
      <c r="B22" s="14" t="s">
        <v>58</v>
      </c>
      <c r="C22" s="14" t="s">
        <v>59</v>
      </c>
      <c r="D22" s="15">
        <v>76669942</v>
      </c>
      <c r="E22" s="15">
        <v>9000000</v>
      </c>
      <c r="F22" s="16">
        <f>AVERAGE(MK!F21,BS!F21,TF!F21,PK!F21,AT!F21)</f>
        <v>24.2</v>
      </c>
      <c r="G22" s="16">
        <f>AVERAGE(MK!G21,BS!G21,TF!G21,PK!G21,AT!G21)</f>
        <v>16.2</v>
      </c>
      <c r="H22" s="16">
        <f>AVERAGE(MK!H21,BS!H21,TF!H21,PK!H21,AT!H21)</f>
        <v>7.6</v>
      </c>
      <c r="I22" s="16">
        <f>AVERAGE(MK!I21,BS!I21,TF!I21,PK!I21,AT!I21)</f>
        <v>8</v>
      </c>
      <c r="J22" s="16">
        <f>AVERAGE(MK!J21,BS!J21,TF!J21,PK!J21,AT!J21)</f>
        <v>16.399999999999999</v>
      </c>
      <c r="K22" s="16">
        <f>AVERAGE(MK!K21,BS!K21,TF!K21,PK!K21,AT!K21)</f>
        <v>8</v>
      </c>
      <c r="L22" s="17">
        <f t="shared" si="0"/>
        <v>80.400000000000006</v>
      </c>
      <c r="M22" s="15">
        <v>9000000</v>
      </c>
      <c r="N22" s="18" t="s">
        <v>50</v>
      </c>
      <c r="O22" s="18" t="s">
        <v>50</v>
      </c>
      <c r="P22" s="18" t="s">
        <v>50</v>
      </c>
      <c r="Q22" s="18" t="s">
        <v>50</v>
      </c>
      <c r="R22" s="19">
        <v>0.43</v>
      </c>
      <c r="S22" s="19">
        <v>0.5</v>
      </c>
      <c r="T22" s="20" t="s">
        <v>52</v>
      </c>
      <c r="U22" s="20" t="s">
        <v>53</v>
      </c>
      <c r="V22" s="19">
        <f t="shared" si="1"/>
        <v>0.14673286175174099</v>
      </c>
    </row>
    <row r="23" spans="1:22" ht="12.75" customHeight="1" x14ac:dyDescent="0.35">
      <c r="A23" s="14" t="s">
        <v>60</v>
      </c>
      <c r="B23" s="14" t="s">
        <v>61</v>
      </c>
      <c r="C23" s="14" t="s">
        <v>62</v>
      </c>
      <c r="D23" s="15">
        <v>127635678</v>
      </c>
      <c r="E23" s="15">
        <v>12000000</v>
      </c>
      <c r="F23" s="16">
        <f>AVERAGE(MK!F22,BS!F22,TF!F22,PK!F22,AT!F22)</f>
        <v>22.6</v>
      </c>
      <c r="G23" s="16">
        <f>AVERAGE(MK!G22,BS!G22,TF!G22,PK!G22,AT!G22)</f>
        <v>15</v>
      </c>
      <c r="H23" s="16">
        <f>AVERAGE(MK!H22,BS!H22,TF!H22,PK!H22,AT!H22)</f>
        <v>10</v>
      </c>
      <c r="I23" s="16">
        <f>AVERAGE(MK!I22,BS!I22,TF!I22,PK!I22,AT!I22)</f>
        <v>8.6</v>
      </c>
      <c r="J23" s="16">
        <f>AVERAGE(MK!J22,BS!J22,TF!J22,PK!J22,AT!J22)</f>
        <v>14.8</v>
      </c>
      <c r="K23" s="16">
        <f>AVERAGE(MK!K22,BS!K22,TF!K22,PK!K22,AT!K22)</f>
        <v>8.4</v>
      </c>
      <c r="L23" s="17">
        <f t="shared" si="0"/>
        <v>79.400000000000006</v>
      </c>
      <c r="M23" s="21"/>
      <c r="N23" s="18" t="s">
        <v>50</v>
      </c>
      <c r="O23" s="18"/>
      <c r="P23" s="18" t="s">
        <v>51</v>
      </c>
      <c r="Q23" s="18"/>
      <c r="R23" s="19">
        <v>0.42</v>
      </c>
      <c r="S23" s="19"/>
      <c r="T23" s="20" t="s">
        <v>63</v>
      </c>
      <c r="U23" s="20"/>
      <c r="V23" s="19">
        <f t="shared" si="1"/>
        <v>0</v>
      </c>
    </row>
    <row r="24" spans="1:22" ht="12.75" customHeight="1" x14ac:dyDescent="0.35">
      <c r="A24" s="14" t="s">
        <v>64</v>
      </c>
      <c r="B24" s="14" t="s">
        <v>65</v>
      </c>
      <c r="C24" s="14" t="s">
        <v>66</v>
      </c>
      <c r="D24" s="15">
        <v>56681983</v>
      </c>
      <c r="E24" s="15">
        <v>9000000</v>
      </c>
      <c r="F24" s="16">
        <f>AVERAGE(MK!F20,BS!F20,TF!F20,PK!F20,AT!F20)</f>
        <v>21.4</v>
      </c>
      <c r="G24" s="16">
        <f>AVERAGE(MK!G20,BS!G20,TF!G20,PK!G20,AT!G20)</f>
        <v>12.6</v>
      </c>
      <c r="H24" s="16">
        <f>AVERAGE(MK!H20,BS!H20,TF!H20,PK!H20,AT!H20)</f>
        <v>5</v>
      </c>
      <c r="I24" s="16">
        <f>AVERAGE(MK!I20,BS!I20,TF!I20,PK!I20,AT!I20)</f>
        <v>6.6</v>
      </c>
      <c r="J24" s="16">
        <f>AVERAGE(MK!J20,BS!J20,TF!J20,PK!J20,AT!J20)</f>
        <v>12.6</v>
      </c>
      <c r="K24" s="16">
        <f>AVERAGE(MK!K20,BS!K20,TF!K20,PK!K20,AT!K20)</f>
        <v>6.8</v>
      </c>
      <c r="L24" s="17">
        <f t="shared" si="0"/>
        <v>65</v>
      </c>
      <c r="M24" s="21"/>
      <c r="N24" s="18" t="s">
        <v>50</v>
      </c>
      <c r="O24" s="18"/>
      <c r="P24" s="18" t="s">
        <v>50</v>
      </c>
      <c r="Q24" s="18"/>
      <c r="R24" s="19">
        <v>0.32</v>
      </c>
      <c r="S24" s="19"/>
      <c r="T24" s="20" t="s">
        <v>67</v>
      </c>
      <c r="U24" s="20"/>
      <c r="V24" s="19">
        <f t="shared" si="1"/>
        <v>0</v>
      </c>
    </row>
    <row r="25" spans="1:22" ht="12.75" customHeight="1" x14ac:dyDescent="0.35">
      <c r="A25" s="14" t="s">
        <v>68</v>
      </c>
      <c r="B25" s="14" t="s">
        <v>69</v>
      </c>
      <c r="C25" s="14" t="s">
        <v>70</v>
      </c>
      <c r="D25" s="15">
        <v>35171000</v>
      </c>
      <c r="E25" s="15">
        <v>4000000</v>
      </c>
      <c r="F25" s="16">
        <f>AVERAGE(MK!F23,BS!F23,TF!F23,PK!F23,AT!F23)</f>
        <v>16.600000000000001</v>
      </c>
      <c r="G25" s="16">
        <f>AVERAGE(MK!G23,BS!G23,TF!G23,PK!G23,AT!G23)</f>
        <v>12</v>
      </c>
      <c r="H25" s="16">
        <f>AVERAGE(MK!H23,BS!H23,TF!H23,PK!H23,AT!H23)</f>
        <v>5.6</v>
      </c>
      <c r="I25" s="16">
        <f>AVERAGE(MK!I23,BS!I23,TF!I23,PK!I23,AT!I23)</f>
        <v>5.4</v>
      </c>
      <c r="J25" s="16">
        <f>AVERAGE(MK!J23,BS!J23,TF!J23,PK!J23,AT!J23)</f>
        <v>12.8</v>
      </c>
      <c r="K25" s="16">
        <f>AVERAGE(MK!K23,BS!K23,TF!K23,PK!K23,AT!K23)</f>
        <v>8</v>
      </c>
      <c r="L25" s="17">
        <f t="shared" si="0"/>
        <v>60.400000000000006</v>
      </c>
      <c r="M25" s="21"/>
      <c r="N25" s="18" t="s">
        <v>50</v>
      </c>
      <c r="O25" s="18"/>
      <c r="P25" s="18" t="s">
        <v>51</v>
      </c>
      <c r="Q25" s="18"/>
      <c r="R25" s="19">
        <v>0.36</v>
      </c>
      <c r="S25" s="19"/>
      <c r="T25" s="20" t="s">
        <v>71</v>
      </c>
      <c r="U25" s="20"/>
      <c r="V25" s="19">
        <f t="shared" si="1"/>
        <v>0</v>
      </c>
    </row>
    <row r="26" spans="1:22" ht="12.5" x14ac:dyDescent="0.35">
      <c r="A26" s="4"/>
      <c r="B26" s="4"/>
      <c r="C26" s="4"/>
      <c r="D26" s="5">
        <f>SUM(D20:D25)</f>
        <v>527892457</v>
      </c>
      <c r="E26" s="5">
        <f>SUM(E20:E25)</f>
        <v>58500000</v>
      </c>
      <c r="F26" s="4"/>
      <c r="G26" s="4"/>
      <c r="H26" s="4"/>
      <c r="I26" s="4"/>
      <c r="J26" s="4"/>
      <c r="K26" s="4"/>
      <c r="L26" s="11"/>
      <c r="M26" s="5">
        <f>SUM(M20:M25)</f>
        <v>33500000</v>
      </c>
    </row>
    <row r="27" spans="1:22" ht="12.5" x14ac:dyDescent="0.35">
      <c r="A27" s="4"/>
      <c r="B27" s="4"/>
      <c r="C27" s="4"/>
      <c r="D27" s="4"/>
      <c r="E27" s="6"/>
      <c r="F27" s="4"/>
      <c r="G27" s="4"/>
      <c r="H27" s="4"/>
      <c r="I27" s="4"/>
      <c r="J27" s="4"/>
      <c r="K27" s="4"/>
      <c r="L27" s="4" t="s">
        <v>72</v>
      </c>
      <c r="M27" s="5">
        <f>38000000-M26</f>
        <v>4500000</v>
      </c>
    </row>
    <row r="30" spans="1:22" ht="12.75" customHeight="1" x14ac:dyDescent="0.35">
      <c r="D30" s="39"/>
    </row>
    <row r="31" spans="1:22" ht="12.75" customHeight="1" x14ac:dyDescent="0.35">
      <c r="D31" s="39"/>
    </row>
    <row r="32" spans="1:22" ht="12.75" customHeight="1" x14ac:dyDescent="0.35">
      <c r="D32" s="39"/>
    </row>
  </sheetData>
  <sortState xmlns:xlrd2="http://schemas.microsoft.com/office/spreadsheetml/2017/richdata2" ref="A20:V25">
    <sortCondition descending="1" ref="L20:L25"/>
  </sortState>
  <mergeCells count="30">
    <mergeCell ref="A16:A19"/>
    <mergeCell ref="B16:B19"/>
    <mergeCell ref="C16:C19"/>
    <mergeCell ref="D16:D19"/>
    <mergeCell ref="E16:E19"/>
    <mergeCell ref="A7:C7"/>
    <mergeCell ref="D13:M13"/>
    <mergeCell ref="D14:M14"/>
    <mergeCell ref="D11:M11"/>
    <mergeCell ref="D12:M12"/>
    <mergeCell ref="D3:M3"/>
    <mergeCell ref="D4:M4"/>
    <mergeCell ref="D5:M5"/>
    <mergeCell ref="D6:M6"/>
    <mergeCell ref="D10:M10"/>
    <mergeCell ref="D7:M7"/>
    <mergeCell ref="V16:V19"/>
    <mergeCell ref="F16:K16"/>
    <mergeCell ref="Q16:Q19"/>
    <mergeCell ref="T16:T19"/>
    <mergeCell ref="U16:U19"/>
    <mergeCell ref="F17:G17"/>
    <mergeCell ref="H17:K17"/>
    <mergeCell ref="N16:N19"/>
    <mergeCell ref="O16:O19"/>
    <mergeCell ref="R16:R19"/>
    <mergeCell ref="S16:S19"/>
    <mergeCell ref="M16:M19"/>
    <mergeCell ref="L16:L19"/>
    <mergeCell ref="P16:P19"/>
  </mergeCells>
  <dataValidations count="6">
    <dataValidation type="decimal" operator="lessThanOrEqual" allowBlank="1" showInputMessage="1" showErrorMessage="1" error="max. 10" sqref="J15:K17 J26:K1048576 J1:K6 J8:K12" xr:uid="{C3D7A999-7225-DE4D-8ECF-B441796AAF61}">
      <formula1>10</formula1>
    </dataValidation>
    <dataValidation type="decimal" operator="lessThanOrEqual" allowBlank="1" showInputMessage="1" showErrorMessage="1" error="max. 5" sqref="I15:I17 I26:I1048576 I1:I6 I8:I12" xr:uid="{E320E34D-F062-CD48-90BE-A45053B39A97}">
      <formula1>20</formula1>
    </dataValidation>
    <dataValidation type="decimal" operator="lessThanOrEqual" allowBlank="1" showInputMessage="1" showErrorMessage="1" error="max. 15" sqref="H26:H1048576 H15:H17 H1:H6 H8:H12" xr:uid="{B4D2BD1B-1FEC-8345-836E-08EAD331E3AA}">
      <formula1>10</formula1>
    </dataValidation>
    <dataValidation type="decimal" operator="lessThanOrEqual" allowBlank="1" showInputMessage="1" showErrorMessage="1" error="max. 15" sqref="G26:G1048576 G15:G17 G1:G6 G8:G12" xr:uid="{55217F89-B4AC-5C4E-8B7C-8E911E1D8A48}">
      <formula1>20</formula1>
    </dataValidation>
    <dataValidation type="decimal" operator="lessThanOrEqual" allowBlank="1" showInputMessage="1" showErrorMessage="1" error="max. 40" sqref="F15:F17 F26:F1048576 F1:F6 F8:F12" xr:uid="{AA9DD2E1-04EF-C84C-9D31-F1FAC1720D21}">
      <formula1>30</formula1>
    </dataValidation>
    <dataValidation type="decimal" operator="lessThanOrEqual" allowBlank="1" showInputMessage="1" showErrorMessage="1" sqref="F20:K25" xr:uid="{C6462BFF-BB68-4E44-A069-A1A4436A0544}">
      <formula1>30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50F62-94D6-4DDB-B921-ABD6DD56B4A0}">
  <dimension ref="A1:L27"/>
  <sheetViews>
    <sheetView workbookViewId="0"/>
  </sheetViews>
  <sheetFormatPr defaultColWidth="9.1796875" defaultRowHeight="12.75" customHeight="1"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0" width="9.453125" style="2" customWidth="1"/>
    <col min="11" max="11" width="12.1796875" style="2" customWidth="1"/>
    <col min="12" max="12" width="11"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30" t="s">
        <v>4</v>
      </c>
      <c r="E3" s="30"/>
      <c r="F3" s="30"/>
      <c r="G3" s="30"/>
      <c r="H3" s="30"/>
      <c r="I3" s="30"/>
      <c r="J3" s="30"/>
      <c r="K3" s="30"/>
      <c r="L3" s="30"/>
    </row>
    <row r="4" spans="1:12" ht="15" customHeight="1" x14ac:dyDescent="0.25">
      <c r="A4" s="3" t="s">
        <v>5</v>
      </c>
      <c r="D4" s="31" t="s">
        <v>6</v>
      </c>
      <c r="E4" s="31"/>
      <c r="F4" s="31"/>
      <c r="G4" s="31"/>
      <c r="H4" s="31"/>
      <c r="I4" s="31"/>
      <c r="J4" s="31"/>
      <c r="K4" s="31"/>
      <c r="L4" s="31"/>
    </row>
    <row r="5" spans="1:12" ht="15" customHeight="1" x14ac:dyDescent="0.25">
      <c r="A5" s="7" t="s">
        <v>7</v>
      </c>
      <c r="D5" s="31" t="s">
        <v>8</v>
      </c>
      <c r="E5" s="31"/>
      <c r="F5" s="31"/>
      <c r="G5" s="31"/>
      <c r="H5" s="31"/>
      <c r="I5" s="31"/>
      <c r="J5" s="31"/>
      <c r="K5" s="31"/>
      <c r="L5" s="31"/>
    </row>
    <row r="6" spans="1:12" ht="15" customHeight="1" x14ac:dyDescent="0.25">
      <c r="A6" s="7" t="s">
        <v>9</v>
      </c>
      <c r="D6" s="31" t="s">
        <v>10</v>
      </c>
      <c r="E6" s="31"/>
      <c r="F6" s="31"/>
      <c r="G6" s="31"/>
      <c r="H6" s="31"/>
      <c r="I6" s="31"/>
      <c r="J6" s="31"/>
      <c r="K6" s="31"/>
      <c r="L6" s="31"/>
    </row>
    <row r="7" spans="1:12" ht="29.15" customHeight="1" x14ac:dyDescent="0.35">
      <c r="A7" s="36" t="s">
        <v>73</v>
      </c>
      <c r="B7" s="36"/>
      <c r="C7" s="36"/>
      <c r="D7" s="33" t="s">
        <v>12</v>
      </c>
      <c r="E7" s="34"/>
      <c r="F7" s="34"/>
      <c r="G7" s="34"/>
      <c r="H7" s="34"/>
      <c r="I7" s="34"/>
      <c r="J7" s="34"/>
      <c r="K7" s="34"/>
      <c r="L7" s="34"/>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2" t="s">
        <v>14</v>
      </c>
      <c r="E10" s="32"/>
      <c r="F10" s="32"/>
      <c r="G10" s="32"/>
      <c r="H10" s="32"/>
      <c r="I10" s="32"/>
      <c r="J10" s="32"/>
      <c r="K10" s="32"/>
      <c r="L10" s="32"/>
    </row>
    <row r="11" spans="1:12" ht="43" customHeight="1" x14ac:dyDescent="0.35">
      <c r="D11" s="33" t="s">
        <v>15</v>
      </c>
      <c r="E11" s="33"/>
      <c r="F11" s="33"/>
      <c r="G11" s="33"/>
      <c r="H11" s="33"/>
      <c r="I11" s="33"/>
      <c r="J11" s="33"/>
      <c r="K11" s="33"/>
      <c r="L11" s="33"/>
    </row>
    <row r="12" spans="1:12" ht="149.15" customHeight="1" x14ac:dyDescent="0.35">
      <c r="D12" s="33" t="s">
        <v>16</v>
      </c>
      <c r="E12" s="33"/>
      <c r="F12" s="33"/>
      <c r="G12" s="33"/>
      <c r="H12" s="33"/>
      <c r="I12" s="33"/>
      <c r="J12" s="33"/>
      <c r="K12" s="33"/>
      <c r="L12" s="33"/>
    </row>
    <row r="13" spans="1:12" ht="31" customHeight="1" x14ac:dyDescent="0.35">
      <c r="D13" s="33" t="s">
        <v>17</v>
      </c>
      <c r="E13" s="37"/>
      <c r="F13" s="37"/>
      <c r="G13" s="37"/>
      <c r="H13" s="37"/>
      <c r="I13" s="37"/>
      <c r="J13" s="37"/>
      <c r="K13" s="37"/>
      <c r="L13" s="37"/>
    </row>
    <row r="14" spans="1:12" ht="19" customHeight="1" x14ac:dyDescent="0.35">
      <c r="D14" s="33" t="s">
        <v>18</v>
      </c>
      <c r="E14" s="37"/>
      <c r="F14" s="37"/>
      <c r="G14" s="37"/>
      <c r="H14" s="37"/>
      <c r="I14" s="37"/>
      <c r="J14" s="37"/>
      <c r="K14" s="37"/>
      <c r="L14" s="37"/>
    </row>
    <row r="15" spans="1:12" ht="15" customHeight="1" x14ac:dyDescent="0.35">
      <c r="A15" s="3"/>
      <c r="G15" s="3"/>
      <c r="H15" s="3"/>
      <c r="I15" s="3"/>
    </row>
    <row r="16" spans="1:12" ht="15" customHeight="1" x14ac:dyDescent="0.35">
      <c r="A16" s="26" t="s">
        <v>19</v>
      </c>
      <c r="B16" s="26" t="s">
        <v>20</v>
      </c>
      <c r="C16" s="26" t="s">
        <v>21</v>
      </c>
      <c r="D16" s="26" t="s">
        <v>22</v>
      </c>
      <c r="E16" s="38" t="s">
        <v>23</v>
      </c>
      <c r="F16" s="25" t="s">
        <v>24</v>
      </c>
      <c r="G16" s="25"/>
      <c r="H16" s="25"/>
      <c r="I16" s="25"/>
      <c r="J16" s="25"/>
      <c r="K16" s="25"/>
      <c r="L16" s="29" t="s">
        <v>25</v>
      </c>
    </row>
    <row r="17" spans="1:12" ht="14.5" customHeight="1" x14ac:dyDescent="0.35">
      <c r="A17" s="26"/>
      <c r="B17" s="26"/>
      <c r="C17" s="26"/>
      <c r="D17" s="26"/>
      <c r="E17" s="38"/>
      <c r="F17" s="28" t="s">
        <v>36</v>
      </c>
      <c r="G17" s="28"/>
      <c r="H17" s="28" t="s">
        <v>37</v>
      </c>
      <c r="I17" s="28"/>
      <c r="J17" s="28"/>
      <c r="K17" s="28"/>
      <c r="L17" s="29"/>
    </row>
    <row r="18" spans="1:12" ht="78" customHeight="1" x14ac:dyDescent="0.35">
      <c r="A18" s="26"/>
      <c r="B18" s="26"/>
      <c r="C18" s="26"/>
      <c r="D18" s="26"/>
      <c r="E18" s="38"/>
      <c r="F18" s="13" t="s">
        <v>38</v>
      </c>
      <c r="G18" s="13" t="s">
        <v>39</v>
      </c>
      <c r="H18" s="13" t="s">
        <v>40</v>
      </c>
      <c r="I18" s="13" t="s">
        <v>41</v>
      </c>
      <c r="J18" s="12" t="s">
        <v>42</v>
      </c>
      <c r="K18" s="13" t="s">
        <v>43</v>
      </c>
      <c r="L18" s="29"/>
    </row>
    <row r="19" spans="1:12" ht="31" customHeight="1" x14ac:dyDescent="0.35">
      <c r="A19" s="26"/>
      <c r="B19" s="26"/>
      <c r="C19" s="26"/>
      <c r="D19" s="26"/>
      <c r="E19" s="38"/>
      <c r="F19" s="12" t="s">
        <v>44</v>
      </c>
      <c r="G19" s="12" t="s">
        <v>45</v>
      </c>
      <c r="H19" s="12" t="s">
        <v>46</v>
      </c>
      <c r="I19" s="12" t="s">
        <v>46</v>
      </c>
      <c r="J19" s="12" t="s">
        <v>45</v>
      </c>
      <c r="K19" s="12" t="s">
        <v>46</v>
      </c>
      <c r="L19" s="29"/>
    </row>
    <row r="20" spans="1:12" ht="12" x14ac:dyDescent="0.35">
      <c r="A20" s="14" t="s">
        <v>64</v>
      </c>
      <c r="B20" s="14" t="s">
        <v>65</v>
      </c>
      <c r="C20" s="14" t="s">
        <v>66</v>
      </c>
      <c r="D20" s="15">
        <v>56681983</v>
      </c>
      <c r="E20" s="15">
        <v>9000000</v>
      </c>
      <c r="F20" s="16">
        <v>22</v>
      </c>
      <c r="G20" s="16">
        <v>14</v>
      </c>
      <c r="H20" s="16">
        <v>5</v>
      </c>
      <c r="I20" s="16">
        <v>7</v>
      </c>
      <c r="J20" s="16">
        <v>12</v>
      </c>
      <c r="K20" s="16">
        <v>7</v>
      </c>
      <c r="L20" s="23">
        <f>SUM(F20:K20)</f>
        <v>67</v>
      </c>
    </row>
    <row r="21" spans="1:12" ht="12.75" customHeight="1" x14ac:dyDescent="0.35">
      <c r="A21" s="14" t="s">
        <v>57</v>
      </c>
      <c r="B21" s="14" t="s">
        <v>58</v>
      </c>
      <c r="C21" s="14" t="s">
        <v>59</v>
      </c>
      <c r="D21" s="15">
        <v>76669942</v>
      </c>
      <c r="E21" s="15">
        <v>9000000</v>
      </c>
      <c r="F21" s="16">
        <v>24</v>
      </c>
      <c r="G21" s="16">
        <v>17</v>
      </c>
      <c r="H21" s="16">
        <v>7</v>
      </c>
      <c r="I21" s="16">
        <v>8</v>
      </c>
      <c r="J21" s="16">
        <v>16</v>
      </c>
      <c r="K21" s="16">
        <v>8</v>
      </c>
      <c r="L21" s="23">
        <f t="shared" ref="L21:L25" si="0">SUM(F21:K21)</f>
        <v>80</v>
      </c>
    </row>
    <row r="22" spans="1:12" ht="12.75" customHeight="1" x14ac:dyDescent="0.35">
      <c r="A22" s="14" t="s">
        <v>60</v>
      </c>
      <c r="B22" s="14" t="s">
        <v>61</v>
      </c>
      <c r="C22" s="14" t="s">
        <v>62</v>
      </c>
      <c r="D22" s="15">
        <v>127635678</v>
      </c>
      <c r="E22" s="15">
        <v>12000000</v>
      </c>
      <c r="F22" s="16">
        <v>22</v>
      </c>
      <c r="G22" s="16">
        <v>15</v>
      </c>
      <c r="H22" s="16">
        <v>10</v>
      </c>
      <c r="I22" s="16">
        <v>8</v>
      </c>
      <c r="J22" s="16">
        <v>15</v>
      </c>
      <c r="K22" s="16">
        <v>9</v>
      </c>
      <c r="L22" s="23">
        <f t="shared" si="0"/>
        <v>79</v>
      </c>
    </row>
    <row r="23" spans="1:12" ht="12.75" customHeight="1" x14ac:dyDescent="0.35">
      <c r="A23" s="14" t="s">
        <v>68</v>
      </c>
      <c r="B23" s="14" t="s">
        <v>69</v>
      </c>
      <c r="C23" s="14" t="s">
        <v>70</v>
      </c>
      <c r="D23" s="15">
        <v>35171000</v>
      </c>
      <c r="E23" s="15">
        <v>4000000</v>
      </c>
      <c r="F23" s="16">
        <v>16</v>
      </c>
      <c r="G23" s="16">
        <v>12</v>
      </c>
      <c r="H23" s="16">
        <v>6</v>
      </c>
      <c r="I23" s="16">
        <v>5</v>
      </c>
      <c r="J23" s="16">
        <v>12</v>
      </c>
      <c r="K23" s="16">
        <v>8</v>
      </c>
      <c r="L23" s="23">
        <f t="shared" si="0"/>
        <v>59</v>
      </c>
    </row>
    <row r="24" spans="1:12" ht="12.75" customHeight="1" x14ac:dyDescent="0.35">
      <c r="A24" s="14" t="s">
        <v>47</v>
      </c>
      <c r="B24" s="14" t="s">
        <v>48</v>
      </c>
      <c r="C24" s="14" t="s">
        <v>49</v>
      </c>
      <c r="D24" s="15">
        <v>126781854</v>
      </c>
      <c r="E24" s="15">
        <v>12000000</v>
      </c>
      <c r="F24" s="16">
        <v>24</v>
      </c>
      <c r="G24" s="16">
        <v>17</v>
      </c>
      <c r="H24" s="16">
        <v>7</v>
      </c>
      <c r="I24" s="16">
        <v>8</v>
      </c>
      <c r="J24" s="16">
        <v>17</v>
      </c>
      <c r="K24" s="16">
        <v>9</v>
      </c>
      <c r="L24" s="23">
        <f t="shared" si="0"/>
        <v>82</v>
      </c>
    </row>
    <row r="25" spans="1:12" ht="12.75" customHeight="1" x14ac:dyDescent="0.35">
      <c r="A25" s="14" t="s">
        <v>54</v>
      </c>
      <c r="B25" s="14" t="s">
        <v>55</v>
      </c>
      <c r="C25" s="14" t="s">
        <v>56</v>
      </c>
      <c r="D25" s="15">
        <v>104952000</v>
      </c>
      <c r="E25" s="15">
        <v>12500000</v>
      </c>
      <c r="F25" s="16">
        <v>24</v>
      </c>
      <c r="G25" s="16">
        <v>16</v>
      </c>
      <c r="H25" s="16">
        <v>7</v>
      </c>
      <c r="I25" s="16">
        <v>9</v>
      </c>
      <c r="J25" s="16">
        <v>17</v>
      </c>
      <c r="K25" s="16">
        <v>9</v>
      </c>
      <c r="L25" s="23">
        <f t="shared" si="0"/>
        <v>82</v>
      </c>
    </row>
    <row r="26" spans="1:12" ht="12.5" x14ac:dyDescent="0.35">
      <c r="A26" s="4"/>
      <c r="B26" s="4"/>
      <c r="C26" s="4"/>
      <c r="D26" s="5">
        <f>SUM(D20:D25)</f>
        <v>527892457</v>
      </c>
      <c r="E26" s="5">
        <f>SUM(E20:E25)</f>
        <v>58500000</v>
      </c>
      <c r="F26" s="4"/>
      <c r="G26" s="4"/>
      <c r="H26" s="4"/>
      <c r="I26" s="4"/>
      <c r="J26" s="4"/>
      <c r="K26" s="4"/>
      <c r="L26" s="11"/>
    </row>
    <row r="27" spans="1:12" ht="12.5" x14ac:dyDescent="0.35">
      <c r="A27" s="4"/>
      <c r="B27" s="4"/>
      <c r="C27" s="4"/>
      <c r="D27" s="4"/>
      <c r="E27" s="6"/>
      <c r="F27" s="4"/>
      <c r="G27" s="4"/>
      <c r="H27" s="4"/>
      <c r="I27" s="4"/>
      <c r="J27" s="4"/>
      <c r="K27" s="4"/>
      <c r="L27" s="4"/>
    </row>
  </sheetData>
  <mergeCells count="20">
    <mergeCell ref="D3:L3"/>
    <mergeCell ref="D4:L4"/>
    <mergeCell ref="D5:L5"/>
    <mergeCell ref="D6:L6"/>
    <mergeCell ref="A7:C7"/>
    <mergeCell ref="D7:L7"/>
    <mergeCell ref="A16:A19"/>
    <mergeCell ref="B16:B19"/>
    <mergeCell ref="C16:C19"/>
    <mergeCell ref="D16:D19"/>
    <mergeCell ref="E16:E19"/>
    <mergeCell ref="F17:G17"/>
    <mergeCell ref="H17:K17"/>
    <mergeCell ref="F16:K16"/>
    <mergeCell ref="L16:L19"/>
    <mergeCell ref="D10:L10"/>
    <mergeCell ref="D11:L11"/>
    <mergeCell ref="D12:L12"/>
    <mergeCell ref="D13:L13"/>
    <mergeCell ref="D14:L14"/>
  </mergeCells>
  <dataValidations count="6">
    <dataValidation type="decimal" operator="lessThanOrEqual" allowBlank="1" showInputMessage="1" showErrorMessage="1" sqref="F20:K25" xr:uid="{5F704328-D62D-4AB0-94C7-D3354068F18B}">
      <formula1>30</formula1>
    </dataValidation>
    <dataValidation type="decimal" operator="lessThanOrEqual" allowBlank="1" showInputMessage="1" showErrorMessage="1" error="max. 40" sqref="F15:F17 F26:F1048576 F1:F6 F8:F12" xr:uid="{5431D710-7C54-4568-B2DB-E595B3984076}">
      <formula1>30</formula1>
    </dataValidation>
    <dataValidation type="decimal" operator="lessThanOrEqual" allowBlank="1" showInputMessage="1" showErrorMessage="1" error="max. 15" sqref="G26:G1048576 G15:G17 G1:G6 G8:G12" xr:uid="{AB40C688-53E8-4806-9BE5-E0E50FEE3AF5}">
      <formula1>20</formula1>
    </dataValidation>
    <dataValidation type="decimal" operator="lessThanOrEqual" allowBlank="1" showInputMessage="1" showErrorMessage="1" error="max. 15" sqref="H26:H1048576 H15:H17 H1:H6 H8:H12" xr:uid="{FFD2D99F-C17C-4FC8-AEFC-6B8651441D2F}">
      <formula1>10</formula1>
    </dataValidation>
    <dataValidation type="decimal" operator="lessThanOrEqual" allowBlank="1" showInputMessage="1" showErrorMessage="1" error="max. 5" sqref="I15:I17 I26:I1048576 I1:I6 I8:I12" xr:uid="{DA71D271-1063-401B-9ACF-D9B2867243D0}">
      <formula1>20</formula1>
    </dataValidation>
    <dataValidation type="decimal" operator="lessThanOrEqual" allowBlank="1" showInputMessage="1" showErrorMessage="1" error="max. 10" sqref="J15:K17 J26:K1048576 J1:K6 J8:K12" xr:uid="{B0CE5C40-1A9E-48AE-8DCE-46B4D144E616}">
      <formula1>10</formula1>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7DEC8-F29C-40D9-8A19-118E1B66AC85}">
  <dimension ref="A1:L27"/>
  <sheetViews>
    <sheetView workbookViewId="0"/>
  </sheetViews>
  <sheetFormatPr defaultColWidth="9.1796875" defaultRowHeight="12"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81640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30" t="s">
        <v>4</v>
      </c>
      <c r="E3" s="30"/>
      <c r="F3" s="30"/>
      <c r="G3" s="30"/>
      <c r="H3" s="30"/>
      <c r="I3" s="30"/>
      <c r="J3" s="30"/>
      <c r="K3" s="30"/>
      <c r="L3" s="30"/>
    </row>
    <row r="4" spans="1:12" ht="15" customHeight="1" x14ac:dyDescent="0.25">
      <c r="A4" s="3" t="s">
        <v>5</v>
      </c>
      <c r="D4" s="31" t="s">
        <v>6</v>
      </c>
      <c r="E4" s="31"/>
      <c r="F4" s="31"/>
      <c r="G4" s="31"/>
      <c r="H4" s="31"/>
      <c r="I4" s="31"/>
      <c r="J4" s="31"/>
      <c r="K4" s="31"/>
      <c r="L4" s="31"/>
    </row>
    <row r="5" spans="1:12" ht="15" customHeight="1" x14ac:dyDescent="0.25">
      <c r="A5" s="7" t="s">
        <v>7</v>
      </c>
      <c r="D5" s="31" t="s">
        <v>8</v>
      </c>
      <c r="E5" s="31"/>
      <c r="F5" s="31"/>
      <c r="G5" s="31"/>
      <c r="H5" s="31"/>
      <c r="I5" s="31"/>
      <c r="J5" s="31"/>
      <c r="K5" s="31"/>
      <c r="L5" s="31"/>
    </row>
    <row r="6" spans="1:12" ht="15" customHeight="1" x14ac:dyDescent="0.25">
      <c r="A6" s="7" t="s">
        <v>9</v>
      </c>
      <c r="D6" s="31" t="s">
        <v>10</v>
      </c>
      <c r="E6" s="31"/>
      <c r="F6" s="31"/>
      <c r="G6" s="31"/>
      <c r="H6" s="31"/>
      <c r="I6" s="31"/>
      <c r="J6" s="31"/>
      <c r="K6" s="31"/>
      <c r="L6" s="31"/>
    </row>
    <row r="7" spans="1:12" ht="29.15" customHeight="1" x14ac:dyDescent="0.35">
      <c r="A7" s="36" t="s">
        <v>73</v>
      </c>
      <c r="B7" s="36"/>
      <c r="C7" s="36"/>
      <c r="D7" s="33" t="s">
        <v>12</v>
      </c>
      <c r="E7" s="34"/>
      <c r="F7" s="34"/>
      <c r="G7" s="34"/>
      <c r="H7" s="34"/>
      <c r="I7" s="34"/>
      <c r="J7" s="34"/>
      <c r="K7" s="34"/>
      <c r="L7" s="34"/>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2" t="s">
        <v>14</v>
      </c>
      <c r="E10" s="32"/>
      <c r="F10" s="32"/>
      <c r="G10" s="32"/>
      <c r="H10" s="32"/>
      <c r="I10" s="32"/>
      <c r="J10" s="32"/>
      <c r="K10" s="32"/>
      <c r="L10" s="32"/>
    </row>
    <row r="11" spans="1:12" ht="43" customHeight="1" x14ac:dyDescent="0.35">
      <c r="D11" s="33" t="s">
        <v>15</v>
      </c>
      <c r="E11" s="33"/>
      <c r="F11" s="33"/>
      <c r="G11" s="33"/>
      <c r="H11" s="33"/>
      <c r="I11" s="33"/>
      <c r="J11" s="33"/>
      <c r="K11" s="33"/>
      <c r="L11" s="33"/>
    </row>
    <row r="12" spans="1:12" ht="149.15" customHeight="1" x14ac:dyDescent="0.35">
      <c r="D12" s="33" t="s">
        <v>16</v>
      </c>
      <c r="E12" s="33"/>
      <c r="F12" s="33"/>
      <c r="G12" s="33"/>
      <c r="H12" s="33"/>
      <c r="I12" s="33"/>
      <c r="J12" s="33"/>
      <c r="K12" s="33"/>
      <c r="L12" s="33"/>
    </row>
    <row r="13" spans="1:12" ht="31" customHeight="1" x14ac:dyDescent="0.35">
      <c r="D13" s="33" t="s">
        <v>17</v>
      </c>
      <c r="E13" s="37"/>
      <c r="F13" s="37"/>
      <c r="G13" s="37"/>
      <c r="H13" s="37"/>
      <c r="I13" s="37"/>
      <c r="J13" s="37"/>
      <c r="K13" s="37"/>
      <c r="L13" s="37"/>
    </row>
    <row r="14" spans="1:12" ht="19" customHeight="1" x14ac:dyDescent="0.35">
      <c r="D14" s="33" t="s">
        <v>18</v>
      </c>
      <c r="E14" s="37"/>
      <c r="F14" s="37"/>
      <c r="G14" s="37"/>
      <c r="H14" s="37"/>
      <c r="I14" s="37"/>
      <c r="J14" s="37"/>
      <c r="K14" s="37"/>
      <c r="L14" s="37"/>
    </row>
    <row r="15" spans="1:12" ht="15" customHeight="1" x14ac:dyDescent="0.35">
      <c r="A15" s="3"/>
      <c r="G15" s="3"/>
      <c r="H15" s="3"/>
      <c r="I15" s="3"/>
    </row>
    <row r="16" spans="1:12" ht="15" customHeight="1" x14ac:dyDescent="0.35">
      <c r="A16" s="26" t="s">
        <v>19</v>
      </c>
      <c r="B16" s="26" t="s">
        <v>20</v>
      </c>
      <c r="C16" s="26" t="s">
        <v>21</v>
      </c>
      <c r="D16" s="26" t="s">
        <v>22</v>
      </c>
      <c r="E16" s="38" t="s">
        <v>23</v>
      </c>
      <c r="F16" s="25" t="s">
        <v>24</v>
      </c>
      <c r="G16" s="25"/>
      <c r="H16" s="25"/>
      <c r="I16" s="25"/>
      <c r="J16" s="25"/>
      <c r="K16" s="25"/>
      <c r="L16" s="29" t="s">
        <v>25</v>
      </c>
    </row>
    <row r="17" spans="1:12" ht="14.5" customHeight="1" x14ac:dyDescent="0.35">
      <c r="A17" s="26"/>
      <c r="B17" s="26"/>
      <c r="C17" s="26"/>
      <c r="D17" s="26"/>
      <c r="E17" s="38"/>
      <c r="F17" s="28" t="s">
        <v>36</v>
      </c>
      <c r="G17" s="28"/>
      <c r="H17" s="28" t="s">
        <v>37</v>
      </c>
      <c r="I17" s="28"/>
      <c r="J17" s="28"/>
      <c r="K17" s="28"/>
      <c r="L17" s="29"/>
    </row>
    <row r="18" spans="1:12" ht="78" customHeight="1" x14ac:dyDescent="0.35">
      <c r="A18" s="26"/>
      <c r="B18" s="26"/>
      <c r="C18" s="26"/>
      <c r="D18" s="26"/>
      <c r="E18" s="38"/>
      <c r="F18" s="13" t="s">
        <v>38</v>
      </c>
      <c r="G18" s="13" t="s">
        <v>39</v>
      </c>
      <c r="H18" s="13" t="s">
        <v>40</v>
      </c>
      <c r="I18" s="13" t="s">
        <v>41</v>
      </c>
      <c r="J18" s="12" t="s">
        <v>42</v>
      </c>
      <c r="K18" s="13" t="s">
        <v>43</v>
      </c>
      <c r="L18" s="29"/>
    </row>
    <row r="19" spans="1:12" ht="31" customHeight="1" x14ac:dyDescent="0.35">
      <c r="A19" s="26"/>
      <c r="B19" s="26"/>
      <c r="C19" s="26"/>
      <c r="D19" s="26"/>
      <c r="E19" s="38"/>
      <c r="F19" s="12" t="s">
        <v>44</v>
      </c>
      <c r="G19" s="12" t="s">
        <v>45</v>
      </c>
      <c r="H19" s="12" t="s">
        <v>46</v>
      </c>
      <c r="I19" s="12" t="s">
        <v>46</v>
      </c>
      <c r="J19" s="12" t="s">
        <v>45</v>
      </c>
      <c r="K19" s="12" t="s">
        <v>46</v>
      </c>
      <c r="L19" s="29"/>
    </row>
    <row r="20" spans="1:12" x14ac:dyDescent="0.35">
      <c r="A20" s="14" t="s">
        <v>64</v>
      </c>
      <c r="B20" s="14" t="s">
        <v>65</v>
      </c>
      <c r="C20" s="14" t="s">
        <v>66</v>
      </c>
      <c r="D20" s="15">
        <v>56681983</v>
      </c>
      <c r="E20" s="15">
        <v>9000000</v>
      </c>
      <c r="F20" s="22">
        <v>20</v>
      </c>
      <c r="G20" s="22">
        <v>12</v>
      </c>
      <c r="H20" s="22">
        <v>5</v>
      </c>
      <c r="I20" s="22">
        <v>6</v>
      </c>
      <c r="J20" s="22">
        <v>13</v>
      </c>
      <c r="K20" s="22">
        <v>6</v>
      </c>
      <c r="L20" s="23">
        <f>SUM(F20:K20)</f>
        <v>62</v>
      </c>
    </row>
    <row r="21" spans="1:12" ht="12.75" customHeight="1" x14ac:dyDescent="0.35">
      <c r="A21" s="14" t="s">
        <v>57</v>
      </c>
      <c r="B21" s="14" t="s">
        <v>58</v>
      </c>
      <c r="C21" s="14" t="s">
        <v>59</v>
      </c>
      <c r="D21" s="15">
        <v>76669942</v>
      </c>
      <c r="E21" s="15">
        <v>9000000</v>
      </c>
      <c r="F21" s="22">
        <v>25</v>
      </c>
      <c r="G21" s="22">
        <v>16</v>
      </c>
      <c r="H21" s="22">
        <v>8</v>
      </c>
      <c r="I21" s="22">
        <v>8</v>
      </c>
      <c r="J21" s="22">
        <v>17</v>
      </c>
      <c r="K21" s="22">
        <v>8</v>
      </c>
      <c r="L21" s="23">
        <f t="shared" ref="L21:L25" si="0">SUM(F21:K21)</f>
        <v>82</v>
      </c>
    </row>
    <row r="22" spans="1:12" ht="12.75" customHeight="1" x14ac:dyDescent="0.35">
      <c r="A22" s="14" t="s">
        <v>60</v>
      </c>
      <c r="B22" s="14" t="s">
        <v>61</v>
      </c>
      <c r="C22" s="14" t="s">
        <v>62</v>
      </c>
      <c r="D22" s="15">
        <v>127635678</v>
      </c>
      <c r="E22" s="15">
        <v>12000000</v>
      </c>
      <c r="F22" s="22">
        <v>23</v>
      </c>
      <c r="G22" s="22">
        <v>15</v>
      </c>
      <c r="H22" s="22">
        <v>10</v>
      </c>
      <c r="I22" s="22">
        <v>9</v>
      </c>
      <c r="J22" s="22">
        <v>14</v>
      </c>
      <c r="K22" s="22">
        <v>8</v>
      </c>
      <c r="L22" s="23">
        <f t="shared" si="0"/>
        <v>79</v>
      </c>
    </row>
    <row r="23" spans="1:12" ht="12.75" customHeight="1" x14ac:dyDescent="0.35">
      <c r="A23" s="14" t="s">
        <v>68</v>
      </c>
      <c r="B23" s="14" t="s">
        <v>69</v>
      </c>
      <c r="C23" s="14" t="s">
        <v>70</v>
      </c>
      <c r="D23" s="15">
        <v>35171000</v>
      </c>
      <c r="E23" s="15">
        <v>4000000</v>
      </c>
      <c r="F23" s="22">
        <v>17</v>
      </c>
      <c r="G23" s="22">
        <v>12</v>
      </c>
      <c r="H23" s="22">
        <v>5</v>
      </c>
      <c r="I23" s="22">
        <v>6</v>
      </c>
      <c r="J23" s="22">
        <v>14</v>
      </c>
      <c r="K23" s="22">
        <v>8</v>
      </c>
      <c r="L23" s="23">
        <f t="shared" si="0"/>
        <v>62</v>
      </c>
    </row>
    <row r="24" spans="1:12" ht="12.75" customHeight="1" x14ac:dyDescent="0.35">
      <c r="A24" s="14" t="s">
        <v>47</v>
      </c>
      <c r="B24" s="14" t="s">
        <v>48</v>
      </c>
      <c r="C24" s="14" t="s">
        <v>49</v>
      </c>
      <c r="D24" s="15">
        <v>126781854</v>
      </c>
      <c r="E24" s="15">
        <v>12000000</v>
      </c>
      <c r="F24" s="22">
        <v>25</v>
      </c>
      <c r="G24" s="22">
        <v>17</v>
      </c>
      <c r="H24" s="22">
        <v>7</v>
      </c>
      <c r="I24" s="22">
        <v>9</v>
      </c>
      <c r="J24" s="22">
        <v>17</v>
      </c>
      <c r="K24" s="22">
        <v>9</v>
      </c>
      <c r="L24" s="23">
        <f t="shared" si="0"/>
        <v>84</v>
      </c>
    </row>
    <row r="25" spans="1:12" ht="12.75" customHeight="1" x14ac:dyDescent="0.35">
      <c r="A25" s="14" t="s">
        <v>54</v>
      </c>
      <c r="B25" s="14" t="s">
        <v>55</v>
      </c>
      <c r="C25" s="14" t="s">
        <v>56</v>
      </c>
      <c r="D25" s="15">
        <v>104952000</v>
      </c>
      <c r="E25" s="15">
        <v>12500000</v>
      </c>
      <c r="F25" s="22">
        <v>25</v>
      </c>
      <c r="G25" s="22">
        <v>17</v>
      </c>
      <c r="H25" s="22">
        <v>7</v>
      </c>
      <c r="I25" s="22">
        <v>9</v>
      </c>
      <c r="J25" s="22">
        <v>17</v>
      </c>
      <c r="K25" s="22">
        <v>9</v>
      </c>
      <c r="L25" s="23">
        <f t="shared" si="0"/>
        <v>84</v>
      </c>
    </row>
    <row r="26" spans="1:12" ht="12.5" x14ac:dyDescent="0.35">
      <c r="A26" s="4"/>
      <c r="B26" s="4"/>
      <c r="C26" s="4"/>
      <c r="D26" s="5">
        <f>SUM(D20:D25)</f>
        <v>527892457</v>
      </c>
      <c r="E26" s="5">
        <f>SUM(E20:E25)</f>
        <v>58500000</v>
      </c>
      <c r="F26" s="4"/>
      <c r="G26" s="4"/>
      <c r="H26" s="4"/>
      <c r="I26" s="4"/>
      <c r="J26" s="4"/>
      <c r="K26" s="4"/>
      <c r="L26" s="11"/>
    </row>
    <row r="27" spans="1:12" ht="12.5" x14ac:dyDescent="0.35">
      <c r="A27" s="4"/>
      <c r="B27" s="4"/>
      <c r="C27" s="4"/>
      <c r="D27" s="4"/>
      <c r="E27" s="6"/>
      <c r="F27" s="4"/>
      <c r="G27" s="4"/>
      <c r="H27" s="4"/>
      <c r="I27" s="4"/>
      <c r="J27" s="4"/>
      <c r="K27" s="4"/>
      <c r="L27" s="4"/>
    </row>
  </sheetData>
  <mergeCells count="20">
    <mergeCell ref="D3:L3"/>
    <mergeCell ref="D4:L4"/>
    <mergeCell ref="D5:L5"/>
    <mergeCell ref="D6:L6"/>
    <mergeCell ref="A7:C7"/>
    <mergeCell ref="D7:L7"/>
    <mergeCell ref="A16:A19"/>
    <mergeCell ref="B16:B19"/>
    <mergeCell ref="C16:C19"/>
    <mergeCell ref="D16:D19"/>
    <mergeCell ref="E16:E19"/>
    <mergeCell ref="F17:G17"/>
    <mergeCell ref="H17:K17"/>
    <mergeCell ref="F16:K16"/>
    <mergeCell ref="L16:L19"/>
    <mergeCell ref="D10:L10"/>
    <mergeCell ref="D11:L11"/>
    <mergeCell ref="D12:L12"/>
    <mergeCell ref="D13:L13"/>
    <mergeCell ref="D14:L14"/>
  </mergeCells>
  <dataValidations count="6">
    <dataValidation type="decimal" operator="lessThanOrEqual" allowBlank="1" showInputMessage="1" showErrorMessage="1" sqref="F20:K25" xr:uid="{7F6D90CA-EB7B-47F0-9E71-70DBC4958205}">
      <formula1>30</formula1>
    </dataValidation>
    <dataValidation type="decimal" operator="lessThanOrEqual" allowBlank="1" showInputMessage="1" showErrorMessage="1" error="max. 40" sqref="F15:F17 F26:F1048576 F1:F6 F8:F12" xr:uid="{6CE37951-AC1B-4631-A662-23D1AC831283}">
      <formula1>30</formula1>
    </dataValidation>
    <dataValidation type="decimal" operator="lessThanOrEqual" allowBlank="1" showInputMessage="1" showErrorMessage="1" error="max. 15" sqref="G26:G1048576 G15:G17 G1:G6 G8:G12" xr:uid="{B55154D4-88B2-41FF-BC1B-86A653BCDA88}">
      <formula1>20</formula1>
    </dataValidation>
    <dataValidation type="decimal" operator="lessThanOrEqual" allowBlank="1" showInputMessage="1" showErrorMessage="1" error="max. 15" sqref="H26:H1048576 H15:H17 H1:H6 H8:H12" xr:uid="{AEB82386-28A6-4B2E-B729-838F1B7F0597}">
      <formula1>10</formula1>
    </dataValidation>
    <dataValidation type="decimal" operator="lessThanOrEqual" allowBlank="1" showInputMessage="1" showErrorMessage="1" error="max. 5" sqref="I15:I17 I26:I1048576 I1:I6 I8:I12" xr:uid="{32D7BCB6-D5B6-4B34-B666-178A977F0FBC}">
      <formula1>20</formula1>
    </dataValidation>
    <dataValidation type="decimal" operator="lessThanOrEqual" allowBlank="1" showInputMessage="1" showErrorMessage="1" error="max. 10" sqref="J15:K17 J26:K1048576 J1:K6 J8:K12" xr:uid="{1CB7E5A5-BA6E-4133-A1C1-84F17084A656}">
      <formula1>10</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F111A-6404-452F-B8A6-8030259F30B6}">
  <dimension ref="A1:L27"/>
  <sheetViews>
    <sheetView workbookViewId="0"/>
  </sheetViews>
  <sheetFormatPr defaultColWidth="9.1796875" defaultRowHeight="12"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81640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30" t="s">
        <v>4</v>
      </c>
      <c r="E3" s="30"/>
      <c r="F3" s="30"/>
      <c r="G3" s="30"/>
      <c r="H3" s="30"/>
      <c r="I3" s="30"/>
      <c r="J3" s="30"/>
      <c r="K3" s="30"/>
      <c r="L3" s="30"/>
    </row>
    <row r="4" spans="1:12" ht="15" customHeight="1" x14ac:dyDescent="0.25">
      <c r="A4" s="3" t="s">
        <v>5</v>
      </c>
      <c r="D4" s="31" t="s">
        <v>6</v>
      </c>
      <c r="E4" s="31"/>
      <c r="F4" s="31"/>
      <c r="G4" s="31"/>
      <c r="H4" s="31"/>
      <c r="I4" s="31"/>
      <c r="J4" s="31"/>
      <c r="K4" s="31"/>
      <c r="L4" s="31"/>
    </row>
    <row r="5" spans="1:12" ht="15" customHeight="1" x14ac:dyDescent="0.25">
      <c r="A5" s="7" t="s">
        <v>7</v>
      </c>
      <c r="D5" s="31" t="s">
        <v>8</v>
      </c>
      <c r="E5" s="31"/>
      <c r="F5" s="31"/>
      <c r="G5" s="31"/>
      <c r="H5" s="31"/>
      <c r="I5" s="31"/>
      <c r="J5" s="31"/>
      <c r="K5" s="31"/>
      <c r="L5" s="31"/>
    </row>
    <row r="6" spans="1:12" ht="15" customHeight="1" x14ac:dyDescent="0.25">
      <c r="A6" s="7" t="s">
        <v>9</v>
      </c>
      <c r="D6" s="31" t="s">
        <v>10</v>
      </c>
      <c r="E6" s="31"/>
      <c r="F6" s="31"/>
      <c r="G6" s="31"/>
      <c r="H6" s="31"/>
      <c r="I6" s="31"/>
      <c r="J6" s="31"/>
      <c r="K6" s="31"/>
      <c r="L6" s="31"/>
    </row>
    <row r="7" spans="1:12" ht="29.15" customHeight="1" x14ac:dyDescent="0.35">
      <c r="A7" s="36" t="s">
        <v>73</v>
      </c>
      <c r="B7" s="36"/>
      <c r="C7" s="36"/>
      <c r="D7" s="33" t="s">
        <v>12</v>
      </c>
      <c r="E7" s="34"/>
      <c r="F7" s="34"/>
      <c r="G7" s="34"/>
      <c r="H7" s="34"/>
      <c r="I7" s="34"/>
      <c r="J7" s="34"/>
      <c r="K7" s="34"/>
      <c r="L7" s="34"/>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2" t="s">
        <v>14</v>
      </c>
      <c r="E10" s="32"/>
      <c r="F10" s="32"/>
      <c r="G10" s="32"/>
      <c r="H10" s="32"/>
      <c r="I10" s="32"/>
      <c r="J10" s="32"/>
      <c r="K10" s="32"/>
      <c r="L10" s="32"/>
    </row>
    <row r="11" spans="1:12" ht="43" customHeight="1" x14ac:dyDescent="0.35">
      <c r="D11" s="33" t="s">
        <v>15</v>
      </c>
      <c r="E11" s="33"/>
      <c r="F11" s="33"/>
      <c r="G11" s="33"/>
      <c r="H11" s="33"/>
      <c r="I11" s="33"/>
      <c r="J11" s="33"/>
      <c r="K11" s="33"/>
      <c r="L11" s="33"/>
    </row>
    <row r="12" spans="1:12" ht="149.15" customHeight="1" x14ac:dyDescent="0.35">
      <c r="D12" s="33" t="s">
        <v>16</v>
      </c>
      <c r="E12" s="33"/>
      <c r="F12" s="33"/>
      <c r="G12" s="33"/>
      <c r="H12" s="33"/>
      <c r="I12" s="33"/>
      <c r="J12" s="33"/>
      <c r="K12" s="33"/>
      <c r="L12" s="33"/>
    </row>
    <row r="13" spans="1:12" ht="31" customHeight="1" x14ac:dyDescent="0.35">
      <c r="D13" s="33" t="s">
        <v>17</v>
      </c>
      <c r="E13" s="37"/>
      <c r="F13" s="37"/>
      <c r="G13" s="37"/>
      <c r="H13" s="37"/>
      <c r="I13" s="37"/>
      <c r="J13" s="37"/>
      <c r="K13" s="37"/>
      <c r="L13" s="37"/>
    </row>
    <row r="14" spans="1:12" ht="19" customHeight="1" x14ac:dyDescent="0.35">
      <c r="D14" s="33" t="s">
        <v>18</v>
      </c>
      <c r="E14" s="37"/>
      <c r="F14" s="37"/>
      <c r="G14" s="37"/>
      <c r="H14" s="37"/>
      <c r="I14" s="37"/>
      <c r="J14" s="37"/>
      <c r="K14" s="37"/>
      <c r="L14" s="37"/>
    </row>
    <row r="15" spans="1:12" ht="15" customHeight="1" x14ac:dyDescent="0.35">
      <c r="A15" s="3"/>
      <c r="G15" s="3"/>
      <c r="H15" s="3"/>
      <c r="I15" s="3"/>
    </row>
    <row r="16" spans="1:12" ht="15" customHeight="1" x14ac:dyDescent="0.35">
      <c r="A16" s="26" t="s">
        <v>19</v>
      </c>
      <c r="B16" s="26" t="s">
        <v>20</v>
      </c>
      <c r="C16" s="26" t="s">
        <v>21</v>
      </c>
      <c r="D16" s="26" t="s">
        <v>22</v>
      </c>
      <c r="E16" s="38" t="s">
        <v>23</v>
      </c>
      <c r="F16" s="25" t="s">
        <v>24</v>
      </c>
      <c r="G16" s="25"/>
      <c r="H16" s="25"/>
      <c r="I16" s="25"/>
      <c r="J16" s="25"/>
      <c r="K16" s="25"/>
      <c r="L16" s="29" t="s">
        <v>25</v>
      </c>
    </row>
    <row r="17" spans="1:12" ht="14.5" customHeight="1" x14ac:dyDescent="0.35">
      <c r="A17" s="26"/>
      <c r="B17" s="26"/>
      <c r="C17" s="26"/>
      <c r="D17" s="26"/>
      <c r="E17" s="38"/>
      <c r="F17" s="28" t="s">
        <v>36</v>
      </c>
      <c r="G17" s="28"/>
      <c r="H17" s="28" t="s">
        <v>37</v>
      </c>
      <c r="I17" s="28"/>
      <c r="J17" s="28"/>
      <c r="K17" s="28"/>
      <c r="L17" s="29"/>
    </row>
    <row r="18" spans="1:12" ht="78" customHeight="1" x14ac:dyDescent="0.35">
      <c r="A18" s="26"/>
      <c r="B18" s="26"/>
      <c r="C18" s="26"/>
      <c r="D18" s="26"/>
      <c r="E18" s="38"/>
      <c r="F18" s="13" t="s">
        <v>38</v>
      </c>
      <c r="G18" s="13" t="s">
        <v>39</v>
      </c>
      <c r="H18" s="13" t="s">
        <v>40</v>
      </c>
      <c r="I18" s="13" t="s">
        <v>41</v>
      </c>
      <c r="J18" s="12" t="s">
        <v>42</v>
      </c>
      <c r="K18" s="13" t="s">
        <v>43</v>
      </c>
      <c r="L18" s="29"/>
    </row>
    <row r="19" spans="1:12" ht="31" customHeight="1" x14ac:dyDescent="0.35">
      <c r="A19" s="26"/>
      <c r="B19" s="26"/>
      <c r="C19" s="26"/>
      <c r="D19" s="26"/>
      <c r="E19" s="38"/>
      <c r="F19" s="12" t="s">
        <v>44</v>
      </c>
      <c r="G19" s="12" t="s">
        <v>45</v>
      </c>
      <c r="H19" s="12" t="s">
        <v>46</v>
      </c>
      <c r="I19" s="12" t="s">
        <v>46</v>
      </c>
      <c r="J19" s="12" t="s">
        <v>45</v>
      </c>
      <c r="K19" s="12" t="s">
        <v>46</v>
      </c>
      <c r="L19" s="29"/>
    </row>
    <row r="20" spans="1:12" x14ac:dyDescent="0.35">
      <c r="A20" s="14" t="s">
        <v>64</v>
      </c>
      <c r="B20" s="14" t="s">
        <v>65</v>
      </c>
      <c r="C20" s="14" t="s">
        <v>66</v>
      </c>
      <c r="D20" s="15">
        <v>56681983</v>
      </c>
      <c r="E20" s="15">
        <v>9000000</v>
      </c>
      <c r="F20" s="22">
        <v>22</v>
      </c>
      <c r="G20" s="22">
        <v>12</v>
      </c>
      <c r="H20" s="22">
        <v>5</v>
      </c>
      <c r="I20" s="22">
        <v>7</v>
      </c>
      <c r="J20" s="22">
        <v>13</v>
      </c>
      <c r="K20" s="22">
        <v>7</v>
      </c>
      <c r="L20" s="23">
        <f>SUM(F20:K20)</f>
        <v>66</v>
      </c>
    </row>
    <row r="21" spans="1:12" ht="12.75" customHeight="1" x14ac:dyDescent="0.35">
      <c r="A21" s="14" t="s">
        <v>57</v>
      </c>
      <c r="B21" s="14" t="s">
        <v>58</v>
      </c>
      <c r="C21" s="14" t="s">
        <v>59</v>
      </c>
      <c r="D21" s="15">
        <v>76669942</v>
      </c>
      <c r="E21" s="15">
        <v>9000000</v>
      </c>
      <c r="F21" s="22">
        <v>24</v>
      </c>
      <c r="G21" s="22">
        <v>16</v>
      </c>
      <c r="H21" s="22">
        <v>8</v>
      </c>
      <c r="I21" s="22">
        <v>8</v>
      </c>
      <c r="J21" s="22">
        <v>16</v>
      </c>
      <c r="K21" s="22">
        <v>8</v>
      </c>
      <c r="L21" s="23">
        <f t="shared" ref="L21:L25" si="0">SUM(F21:K21)</f>
        <v>80</v>
      </c>
    </row>
    <row r="22" spans="1:12" ht="12.75" customHeight="1" x14ac:dyDescent="0.35">
      <c r="A22" s="14" t="s">
        <v>60</v>
      </c>
      <c r="B22" s="14" t="s">
        <v>61</v>
      </c>
      <c r="C22" s="14" t="s">
        <v>62</v>
      </c>
      <c r="D22" s="15">
        <v>127635678</v>
      </c>
      <c r="E22" s="15">
        <v>12000000</v>
      </c>
      <c r="F22" s="22">
        <v>22</v>
      </c>
      <c r="G22" s="22">
        <v>15</v>
      </c>
      <c r="H22" s="22">
        <v>10</v>
      </c>
      <c r="I22" s="22">
        <v>9</v>
      </c>
      <c r="J22" s="22">
        <v>15</v>
      </c>
      <c r="K22" s="22">
        <v>8</v>
      </c>
      <c r="L22" s="23">
        <f t="shared" si="0"/>
        <v>79</v>
      </c>
    </row>
    <row r="23" spans="1:12" ht="12.75" customHeight="1" x14ac:dyDescent="0.35">
      <c r="A23" s="14" t="s">
        <v>68</v>
      </c>
      <c r="B23" s="14" t="s">
        <v>69</v>
      </c>
      <c r="C23" s="14" t="s">
        <v>70</v>
      </c>
      <c r="D23" s="15">
        <v>35171000</v>
      </c>
      <c r="E23" s="15">
        <v>4000000</v>
      </c>
      <c r="F23" s="22">
        <v>17</v>
      </c>
      <c r="G23" s="22">
        <v>12</v>
      </c>
      <c r="H23" s="22">
        <v>5</v>
      </c>
      <c r="I23" s="22">
        <v>5</v>
      </c>
      <c r="J23" s="22">
        <v>14</v>
      </c>
      <c r="K23" s="22">
        <v>8</v>
      </c>
      <c r="L23" s="23">
        <f t="shared" si="0"/>
        <v>61</v>
      </c>
    </row>
    <row r="24" spans="1:12" ht="12.75" customHeight="1" x14ac:dyDescent="0.35">
      <c r="A24" s="14" t="s">
        <v>47</v>
      </c>
      <c r="B24" s="14" t="s">
        <v>48</v>
      </c>
      <c r="C24" s="14" t="s">
        <v>49</v>
      </c>
      <c r="D24" s="15">
        <v>126781854</v>
      </c>
      <c r="E24" s="15">
        <v>12000000</v>
      </c>
      <c r="F24" s="22">
        <v>24</v>
      </c>
      <c r="G24" s="22">
        <v>16</v>
      </c>
      <c r="H24" s="22">
        <v>7</v>
      </c>
      <c r="I24" s="22">
        <v>9</v>
      </c>
      <c r="J24" s="22">
        <v>17</v>
      </c>
      <c r="K24" s="22">
        <v>8</v>
      </c>
      <c r="L24" s="23">
        <f t="shared" si="0"/>
        <v>81</v>
      </c>
    </row>
    <row r="25" spans="1:12" ht="12.75" customHeight="1" x14ac:dyDescent="0.35">
      <c r="A25" s="14" t="s">
        <v>54</v>
      </c>
      <c r="B25" s="14" t="s">
        <v>55</v>
      </c>
      <c r="C25" s="14" t="s">
        <v>56</v>
      </c>
      <c r="D25" s="15">
        <v>104952000</v>
      </c>
      <c r="E25" s="15">
        <v>12500000</v>
      </c>
      <c r="F25" s="22">
        <v>24</v>
      </c>
      <c r="G25" s="22">
        <v>16</v>
      </c>
      <c r="H25" s="22">
        <v>7</v>
      </c>
      <c r="I25" s="22">
        <v>9</v>
      </c>
      <c r="J25" s="22">
        <v>17</v>
      </c>
      <c r="K25" s="22">
        <v>8</v>
      </c>
      <c r="L25" s="23">
        <f t="shared" si="0"/>
        <v>81</v>
      </c>
    </row>
    <row r="26" spans="1:12" ht="12.5" x14ac:dyDescent="0.35">
      <c r="A26" s="4"/>
      <c r="B26" s="4"/>
      <c r="C26" s="4"/>
      <c r="D26" s="5">
        <f>SUM(D20:D25)</f>
        <v>527892457</v>
      </c>
      <c r="E26" s="5">
        <f>SUM(E20:E25)</f>
        <v>58500000</v>
      </c>
      <c r="F26" s="4"/>
      <c r="G26" s="4"/>
      <c r="H26" s="4"/>
      <c r="I26" s="4"/>
      <c r="J26" s="4"/>
      <c r="K26" s="4"/>
      <c r="L26" s="11"/>
    </row>
    <row r="27" spans="1:12" ht="12.5" x14ac:dyDescent="0.35">
      <c r="A27" s="4"/>
      <c r="B27" s="4"/>
      <c r="C27" s="4"/>
      <c r="D27" s="4"/>
      <c r="E27" s="6"/>
      <c r="F27" s="4"/>
      <c r="G27" s="4"/>
      <c r="H27" s="4"/>
      <c r="I27" s="4"/>
      <c r="J27" s="4"/>
      <c r="K27" s="4"/>
      <c r="L27" s="4"/>
    </row>
  </sheetData>
  <mergeCells count="20">
    <mergeCell ref="D3:L3"/>
    <mergeCell ref="D4:L4"/>
    <mergeCell ref="D5:L5"/>
    <mergeCell ref="D6:L6"/>
    <mergeCell ref="A7:C7"/>
    <mergeCell ref="D7:L7"/>
    <mergeCell ref="A16:A19"/>
    <mergeCell ref="B16:B19"/>
    <mergeCell ref="C16:C19"/>
    <mergeCell ref="D16:D19"/>
    <mergeCell ref="E16:E19"/>
    <mergeCell ref="F17:G17"/>
    <mergeCell ref="H17:K17"/>
    <mergeCell ref="F16:K16"/>
    <mergeCell ref="L16:L19"/>
    <mergeCell ref="D10:L10"/>
    <mergeCell ref="D11:L11"/>
    <mergeCell ref="D12:L12"/>
    <mergeCell ref="D13:L13"/>
    <mergeCell ref="D14:L14"/>
  </mergeCells>
  <dataValidations count="6">
    <dataValidation type="decimal" operator="lessThanOrEqual" allowBlank="1" showInputMessage="1" showErrorMessage="1" sqref="F20:K25" xr:uid="{33B021C0-6945-43BA-BC9B-4414B685BB38}">
      <formula1>30</formula1>
    </dataValidation>
    <dataValidation type="decimal" operator="lessThanOrEqual" allowBlank="1" showInputMessage="1" showErrorMessage="1" error="max. 40" sqref="F15:F17 F26:F1048576 F1:F6 F8:F12" xr:uid="{AAF19B8C-1A74-48D4-90AB-8549D976D097}">
      <formula1>30</formula1>
    </dataValidation>
    <dataValidation type="decimal" operator="lessThanOrEqual" allowBlank="1" showInputMessage="1" showErrorMessage="1" error="max. 15" sqref="G26:G1048576 G15:G17 G1:G6 G8:G12" xr:uid="{CC554488-DCE3-45F4-8C87-B2FDF54AE023}">
      <formula1>20</formula1>
    </dataValidation>
    <dataValidation type="decimal" operator="lessThanOrEqual" allowBlank="1" showInputMessage="1" showErrorMessage="1" error="max. 15" sqref="H26:H1048576 H15:H17 H1:H6 H8:H12" xr:uid="{78A094AD-C228-4BBE-B8CB-944C83DBBD0C}">
      <formula1>10</formula1>
    </dataValidation>
    <dataValidation type="decimal" operator="lessThanOrEqual" allowBlank="1" showInputMessage="1" showErrorMessage="1" error="max. 5" sqref="I15:I17 I26:I1048576 I1:I6 I8:I12" xr:uid="{8AA1C735-F46E-4544-AF63-AE3C705DC3D2}">
      <formula1>20</formula1>
    </dataValidation>
    <dataValidation type="decimal" operator="lessThanOrEqual" allowBlank="1" showInputMessage="1" showErrorMessage="1" error="max. 10" sqref="J15:K17 J26:K1048576 J1:K6 J8:K12" xr:uid="{2AEAF550-D5D9-4159-9621-B7BEFEBD4A40}">
      <formula1>10</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5468-20CE-4361-89E3-4A923EE207B5}">
  <dimension ref="A1:L27"/>
  <sheetViews>
    <sheetView workbookViewId="0"/>
  </sheetViews>
  <sheetFormatPr defaultColWidth="9.1796875" defaultRowHeight="12"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81640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30" t="s">
        <v>4</v>
      </c>
      <c r="E3" s="30"/>
      <c r="F3" s="30"/>
      <c r="G3" s="30"/>
      <c r="H3" s="30"/>
      <c r="I3" s="30"/>
      <c r="J3" s="30"/>
      <c r="K3" s="30"/>
      <c r="L3" s="30"/>
    </row>
    <row r="4" spans="1:12" ht="15" customHeight="1" x14ac:dyDescent="0.25">
      <c r="A4" s="3" t="s">
        <v>5</v>
      </c>
      <c r="D4" s="31" t="s">
        <v>6</v>
      </c>
      <c r="E4" s="31"/>
      <c r="F4" s="31"/>
      <c r="G4" s="31"/>
      <c r="H4" s="31"/>
      <c r="I4" s="31"/>
      <c r="J4" s="31"/>
      <c r="K4" s="31"/>
      <c r="L4" s="31"/>
    </row>
    <row r="5" spans="1:12" ht="15" customHeight="1" x14ac:dyDescent="0.25">
      <c r="A5" s="7" t="s">
        <v>7</v>
      </c>
      <c r="D5" s="31" t="s">
        <v>8</v>
      </c>
      <c r="E5" s="31"/>
      <c r="F5" s="31"/>
      <c r="G5" s="31"/>
      <c r="H5" s="31"/>
      <c r="I5" s="31"/>
      <c r="J5" s="31"/>
      <c r="K5" s="31"/>
      <c r="L5" s="31"/>
    </row>
    <row r="6" spans="1:12" ht="15" customHeight="1" x14ac:dyDescent="0.25">
      <c r="A6" s="7" t="s">
        <v>9</v>
      </c>
      <c r="D6" s="31" t="s">
        <v>10</v>
      </c>
      <c r="E6" s="31"/>
      <c r="F6" s="31"/>
      <c r="G6" s="31"/>
      <c r="H6" s="31"/>
      <c r="I6" s="31"/>
      <c r="J6" s="31"/>
      <c r="K6" s="31"/>
      <c r="L6" s="31"/>
    </row>
    <row r="7" spans="1:12" ht="29.15" customHeight="1" x14ac:dyDescent="0.35">
      <c r="A7" s="36" t="s">
        <v>73</v>
      </c>
      <c r="B7" s="36"/>
      <c r="C7" s="36"/>
      <c r="D7" s="33" t="s">
        <v>12</v>
      </c>
      <c r="E7" s="34"/>
      <c r="F7" s="34"/>
      <c r="G7" s="34"/>
      <c r="H7" s="34"/>
      <c r="I7" s="34"/>
      <c r="J7" s="34"/>
      <c r="K7" s="34"/>
      <c r="L7" s="34"/>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2" t="s">
        <v>14</v>
      </c>
      <c r="E10" s="32"/>
      <c r="F10" s="32"/>
      <c r="G10" s="32"/>
      <c r="H10" s="32"/>
      <c r="I10" s="32"/>
      <c r="J10" s="32"/>
      <c r="K10" s="32"/>
      <c r="L10" s="32"/>
    </row>
    <row r="11" spans="1:12" ht="43" customHeight="1" x14ac:dyDescent="0.35">
      <c r="D11" s="33" t="s">
        <v>15</v>
      </c>
      <c r="E11" s="33"/>
      <c r="F11" s="33"/>
      <c r="G11" s="33"/>
      <c r="H11" s="33"/>
      <c r="I11" s="33"/>
      <c r="J11" s="33"/>
      <c r="K11" s="33"/>
      <c r="L11" s="33"/>
    </row>
    <row r="12" spans="1:12" ht="149.15" customHeight="1" x14ac:dyDescent="0.35">
      <c r="D12" s="33" t="s">
        <v>16</v>
      </c>
      <c r="E12" s="33"/>
      <c r="F12" s="33"/>
      <c r="G12" s="33"/>
      <c r="H12" s="33"/>
      <c r="I12" s="33"/>
      <c r="J12" s="33"/>
      <c r="K12" s="33"/>
      <c r="L12" s="33"/>
    </row>
    <row r="13" spans="1:12" ht="31" customHeight="1" x14ac:dyDescent="0.35">
      <c r="D13" s="33" t="s">
        <v>17</v>
      </c>
      <c r="E13" s="37"/>
      <c r="F13" s="37"/>
      <c r="G13" s="37"/>
      <c r="H13" s="37"/>
      <c r="I13" s="37"/>
      <c r="J13" s="37"/>
      <c r="K13" s="37"/>
      <c r="L13" s="37"/>
    </row>
    <row r="14" spans="1:12" ht="19" customHeight="1" x14ac:dyDescent="0.35">
      <c r="D14" s="33" t="s">
        <v>18</v>
      </c>
      <c r="E14" s="37"/>
      <c r="F14" s="37"/>
      <c r="G14" s="37"/>
      <c r="H14" s="37"/>
      <c r="I14" s="37"/>
      <c r="J14" s="37"/>
      <c r="K14" s="37"/>
      <c r="L14" s="37"/>
    </row>
    <row r="15" spans="1:12" ht="15" customHeight="1" x14ac:dyDescent="0.35">
      <c r="A15" s="3"/>
      <c r="G15" s="3"/>
      <c r="H15" s="3"/>
      <c r="I15" s="3"/>
    </row>
    <row r="16" spans="1:12" ht="15" customHeight="1" x14ac:dyDescent="0.35">
      <c r="A16" s="26" t="s">
        <v>19</v>
      </c>
      <c r="B16" s="26" t="s">
        <v>20</v>
      </c>
      <c r="C16" s="26" t="s">
        <v>21</v>
      </c>
      <c r="D16" s="26" t="s">
        <v>22</v>
      </c>
      <c r="E16" s="38" t="s">
        <v>23</v>
      </c>
      <c r="F16" s="25" t="s">
        <v>24</v>
      </c>
      <c r="G16" s="25"/>
      <c r="H16" s="25"/>
      <c r="I16" s="25"/>
      <c r="J16" s="25"/>
      <c r="K16" s="25"/>
      <c r="L16" s="29" t="s">
        <v>25</v>
      </c>
    </row>
    <row r="17" spans="1:12" ht="14.5" customHeight="1" x14ac:dyDescent="0.35">
      <c r="A17" s="26"/>
      <c r="B17" s="26"/>
      <c r="C17" s="26"/>
      <c r="D17" s="26"/>
      <c r="E17" s="38"/>
      <c r="F17" s="28" t="s">
        <v>36</v>
      </c>
      <c r="G17" s="28"/>
      <c r="H17" s="28" t="s">
        <v>37</v>
      </c>
      <c r="I17" s="28"/>
      <c r="J17" s="28"/>
      <c r="K17" s="28"/>
      <c r="L17" s="29"/>
    </row>
    <row r="18" spans="1:12" ht="78" customHeight="1" x14ac:dyDescent="0.35">
      <c r="A18" s="26"/>
      <c r="B18" s="26"/>
      <c r="C18" s="26"/>
      <c r="D18" s="26"/>
      <c r="E18" s="38"/>
      <c r="F18" s="13" t="s">
        <v>38</v>
      </c>
      <c r="G18" s="13" t="s">
        <v>39</v>
      </c>
      <c r="H18" s="13" t="s">
        <v>40</v>
      </c>
      <c r="I18" s="13" t="s">
        <v>41</v>
      </c>
      <c r="J18" s="12" t="s">
        <v>42</v>
      </c>
      <c r="K18" s="13" t="s">
        <v>43</v>
      </c>
      <c r="L18" s="29"/>
    </row>
    <row r="19" spans="1:12" ht="31" customHeight="1" x14ac:dyDescent="0.35">
      <c r="A19" s="26"/>
      <c r="B19" s="26"/>
      <c r="C19" s="26"/>
      <c r="D19" s="26"/>
      <c r="E19" s="38"/>
      <c r="F19" s="12" t="s">
        <v>44</v>
      </c>
      <c r="G19" s="12" t="s">
        <v>45</v>
      </c>
      <c r="H19" s="12" t="s">
        <v>46</v>
      </c>
      <c r="I19" s="12" t="s">
        <v>46</v>
      </c>
      <c r="J19" s="12" t="s">
        <v>45</v>
      </c>
      <c r="K19" s="12" t="s">
        <v>46</v>
      </c>
      <c r="L19" s="29"/>
    </row>
    <row r="20" spans="1:12" x14ac:dyDescent="0.35">
      <c r="A20" s="14" t="s">
        <v>64</v>
      </c>
      <c r="B20" s="14" t="s">
        <v>65</v>
      </c>
      <c r="C20" s="14" t="s">
        <v>66</v>
      </c>
      <c r="D20" s="40">
        <v>56681983</v>
      </c>
      <c r="E20" s="15">
        <v>9000000</v>
      </c>
      <c r="F20" s="22">
        <v>22</v>
      </c>
      <c r="G20" s="22">
        <v>13</v>
      </c>
      <c r="H20" s="22">
        <v>5</v>
      </c>
      <c r="I20" s="22">
        <v>6</v>
      </c>
      <c r="J20" s="22">
        <v>13</v>
      </c>
      <c r="K20" s="22">
        <v>7</v>
      </c>
      <c r="L20" s="23">
        <f>SUM(F20:K20)</f>
        <v>66</v>
      </c>
    </row>
    <row r="21" spans="1:12" ht="12.75" customHeight="1" x14ac:dyDescent="0.35">
      <c r="A21" s="14" t="s">
        <v>57</v>
      </c>
      <c r="B21" s="14" t="s">
        <v>58</v>
      </c>
      <c r="C21" s="14" t="s">
        <v>59</v>
      </c>
      <c r="D21" s="15">
        <v>76669942</v>
      </c>
      <c r="E21" s="15">
        <v>9000000</v>
      </c>
      <c r="F21" s="22">
        <v>24</v>
      </c>
      <c r="G21" s="22">
        <v>16</v>
      </c>
      <c r="H21" s="22">
        <v>8</v>
      </c>
      <c r="I21" s="22">
        <v>8</v>
      </c>
      <c r="J21" s="22">
        <v>17</v>
      </c>
      <c r="K21" s="22">
        <v>8</v>
      </c>
      <c r="L21" s="23">
        <f t="shared" ref="L21:L25" si="0">SUM(F21:K21)</f>
        <v>81</v>
      </c>
    </row>
    <row r="22" spans="1:12" ht="12.75" customHeight="1" x14ac:dyDescent="0.35">
      <c r="A22" s="14" t="s">
        <v>60</v>
      </c>
      <c r="B22" s="14" t="s">
        <v>61</v>
      </c>
      <c r="C22" s="14" t="s">
        <v>62</v>
      </c>
      <c r="D22" s="15">
        <v>127635678</v>
      </c>
      <c r="E22" s="15">
        <v>12000000</v>
      </c>
      <c r="F22" s="22">
        <v>24</v>
      </c>
      <c r="G22" s="22">
        <v>15</v>
      </c>
      <c r="H22" s="22">
        <v>10</v>
      </c>
      <c r="I22" s="22">
        <v>8</v>
      </c>
      <c r="J22" s="22">
        <v>15</v>
      </c>
      <c r="K22" s="22">
        <v>8</v>
      </c>
      <c r="L22" s="23">
        <f t="shared" si="0"/>
        <v>80</v>
      </c>
    </row>
    <row r="23" spans="1:12" ht="12.75" customHeight="1" x14ac:dyDescent="0.35">
      <c r="A23" s="14" t="s">
        <v>68</v>
      </c>
      <c r="B23" s="14" t="s">
        <v>69</v>
      </c>
      <c r="C23" s="14" t="s">
        <v>70</v>
      </c>
      <c r="D23" s="15">
        <v>35171000</v>
      </c>
      <c r="E23" s="15">
        <v>4000000</v>
      </c>
      <c r="F23" s="22">
        <v>16</v>
      </c>
      <c r="G23" s="22">
        <v>12</v>
      </c>
      <c r="H23" s="22">
        <v>6</v>
      </c>
      <c r="I23" s="22">
        <v>5</v>
      </c>
      <c r="J23" s="22">
        <v>13</v>
      </c>
      <c r="K23" s="22">
        <v>8</v>
      </c>
      <c r="L23" s="23">
        <f t="shared" si="0"/>
        <v>60</v>
      </c>
    </row>
    <row r="24" spans="1:12" ht="12.75" customHeight="1" x14ac:dyDescent="0.35">
      <c r="A24" s="14" t="s">
        <v>47</v>
      </c>
      <c r="B24" s="14" t="s">
        <v>48</v>
      </c>
      <c r="C24" s="14" t="s">
        <v>49</v>
      </c>
      <c r="D24" s="15">
        <v>126781854</v>
      </c>
      <c r="E24" s="15">
        <v>12000000</v>
      </c>
      <c r="F24" s="22">
        <v>25</v>
      </c>
      <c r="G24" s="22">
        <v>17</v>
      </c>
      <c r="H24" s="22">
        <v>8</v>
      </c>
      <c r="I24" s="22">
        <v>8</v>
      </c>
      <c r="J24" s="22">
        <v>16</v>
      </c>
      <c r="K24" s="22">
        <v>8</v>
      </c>
      <c r="L24" s="23">
        <f t="shared" si="0"/>
        <v>82</v>
      </c>
    </row>
    <row r="25" spans="1:12" ht="12.75" customHeight="1" x14ac:dyDescent="0.35">
      <c r="A25" s="14" t="s">
        <v>54</v>
      </c>
      <c r="B25" s="14" t="s">
        <v>55</v>
      </c>
      <c r="C25" s="14" t="s">
        <v>56</v>
      </c>
      <c r="D25" s="15">
        <v>104952000</v>
      </c>
      <c r="E25" s="15">
        <v>12500000</v>
      </c>
      <c r="F25" s="22">
        <v>22</v>
      </c>
      <c r="G25" s="22">
        <v>16</v>
      </c>
      <c r="H25" s="22">
        <v>7</v>
      </c>
      <c r="I25" s="22">
        <v>9</v>
      </c>
      <c r="J25" s="22">
        <v>17</v>
      </c>
      <c r="K25" s="22">
        <v>8</v>
      </c>
      <c r="L25" s="23">
        <f t="shared" si="0"/>
        <v>79</v>
      </c>
    </row>
    <row r="26" spans="1:12" ht="12.5" x14ac:dyDescent="0.35">
      <c r="A26" s="4"/>
      <c r="B26" s="4"/>
      <c r="C26" s="4"/>
      <c r="D26" s="5">
        <f>SUM(D20:D25)</f>
        <v>527892457</v>
      </c>
      <c r="E26" s="5">
        <f>SUM(E20:E25)</f>
        <v>58500000</v>
      </c>
      <c r="F26" s="4"/>
      <c r="G26" s="4"/>
      <c r="H26" s="4"/>
      <c r="I26" s="4"/>
      <c r="J26" s="4"/>
      <c r="K26" s="4"/>
      <c r="L26" s="11"/>
    </row>
    <row r="27" spans="1:12" ht="12.5" x14ac:dyDescent="0.35">
      <c r="A27" s="4"/>
      <c r="B27" s="4"/>
      <c r="C27" s="4"/>
      <c r="D27" s="4"/>
      <c r="E27" s="6"/>
      <c r="F27" s="4"/>
      <c r="G27" s="4"/>
      <c r="H27" s="4"/>
      <c r="I27" s="4"/>
      <c r="J27" s="4"/>
      <c r="K27" s="4"/>
      <c r="L27" s="4"/>
    </row>
  </sheetData>
  <mergeCells count="20">
    <mergeCell ref="D3:L3"/>
    <mergeCell ref="D4:L4"/>
    <mergeCell ref="D5:L5"/>
    <mergeCell ref="D6:L6"/>
    <mergeCell ref="A7:C7"/>
    <mergeCell ref="D7:L7"/>
    <mergeCell ref="A16:A19"/>
    <mergeCell ref="B16:B19"/>
    <mergeCell ref="C16:C19"/>
    <mergeCell ref="D16:D19"/>
    <mergeCell ref="E16:E19"/>
    <mergeCell ref="F17:G17"/>
    <mergeCell ref="H17:K17"/>
    <mergeCell ref="F16:K16"/>
    <mergeCell ref="L16:L19"/>
    <mergeCell ref="D10:L10"/>
    <mergeCell ref="D11:L11"/>
    <mergeCell ref="D12:L12"/>
    <mergeCell ref="D13:L13"/>
    <mergeCell ref="D14:L14"/>
  </mergeCells>
  <dataValidations count="6">
    <dataValidation type="decimal" operator="lessThanOrEqual" allowBlank="1" showInputMessage="1" showErrorMessage="1" sqref="F20:K25" xr:uid="{D80F48BE-F00A-4FBE-B03A-21CFE6088CDC}">
      <formula1>30</formula1>
    </dataValidation>
    <dataValidation type="decimal" operator="lessThanOrEqual" allowBlank="1" showInputMessage="1" showErrorMessage="1" error="max. 40" sqref="F15:F17 F26:F1048576 F1:F6 F8:F12" xr:uid="{1E31DBDD-674E-42B8-BED4-7F6C639F5105}">
      <formula1>30</formula1>
    </dataValidation>
    <dataValidation type="decimal" operator="lessThanOrEqual" allowBlank="1" showInputMessage="1" showErrorMessage="1" error="max. 15" sqref="G26:G1048576 G15:G17 G1:G6 G8:G12" xr:uid="{96AF7AD2-CD5B-457C-BF7A-23257D13747C}">
      <formula1>20</formula1>
    </dataValidation>
    <dataValidation type="decimal" operator="lessThanOrEqual" allowBlank="1" showInputMessage="1" showErrorMessage="1" error="max. 15" sqref="H26:H1048576 H15:H17 H1:H6 H8:H12" xr:uid="{5230C19C-B6D5-4F4C-9064-B735FA4904F9}">
      <formula1>10</formula1>
    </dataValidation>
    <dataValidation type="decimal" operator="lessThanOrEqual" allowBlank="1" showInputMessage="1" showErrorMessage="1" error="max. 5" sqref="I15:I17 I26:I1048576 I1:I6 I8:I12" xr:uid="{F8F4EC97-D904-412F-ACF3-1711089EFED3}">
      <formula1>20</formula1>
    </dataValidation>
    <dataValidation type="decimal" operator="lessThanOrEqual" allowBlank="1" showInputMessage="1" showErrorMessage="1" error="max. 10" sqref="J15:K17 J26:K1048576 J1:K6 J8:K12" xr:uid="{78712B46-8A89-4600-96CC-7B5116A9E267}">
      <formula1>10</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97AC1-4323-4007-A27C-1AE81AA33F65}">
  <dimension ref="A1:L27"/>
  <sheetViews>
    <sheetView workbookViewId="0"/>
  </sheetViews>
  <sheetFormatPr defaultColWidth="9.1796875" defaultRowHeight="12"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81640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30" t="s">
        <v>4</v>
      </c>
      <c r="E3" s="30"/>
      <c r="F3" s="30"/>
      <c r="G3" s="30"/>
      <c r="H3" s="30"/>
      <c r="I3" s="30"/>
      <c r="J3" s="30"/>
      <c r="K3" s="30"/>
      <c r="L3" s="30"/>
    </row>
    <row r="4" spans="1:12" ht="15" customHeight="1" x14ac:dyDescent="0.25">
      <c r="A4" s="3" t="s">
        <v>5</v>
      </c>
      <c r="D4" s="31" t="s">
        <v>6</v>
      </c>
      <c r="E4" s="31"/>
      <c r="F4" s="31"/>
      <c r="G4" s="31"/>
      <c r="H4" s="31"/>
      <c r="I4" s="31"/>
      <c r="J4" s="31"/>
      <c r="K4" s="31"/>
      <c r="L4" s="31"/>
    </row>
    <row r="5" spans="1:12" ht="15" customHeight="1" x14ac:dyDescent="0.25">
      <c r="A5" s="7" t="s">
        <v>7</v>
      </c>
      <c r="D5" s="31" t="s">
        <v>8</v>
      </c>
      <c r="E5" s="31"/>
      <c r="F5" s="31"/>
      <c r="G5" s="31"/>
      <c r="H5" s="31"/>
      <c r="I5" s="31"/>
      <c r="J5" s="31"/>
      <c r="K5" s="31"/>
      <c r="L5" s="31"/>
    </row>
    <row r="6" spans="1:12" ht="15" customHeight="1" x14ac:dyDescent="0.25">
      <c r="A6" s="7" t="s">
        <v>9</v>
      </c>
      <c r="D6" s="31" t="s">
        <v>10</v>
      </c>
      <c r="E6" s="31"/>
      <c r="F6" s="31"/>
      <c r="G6" s="31"/>
      <c r="H6" s="31"/>
      <c r="I6" s="31"/>
      <c r="J6" s="31"/>
      <c r="K6" s="31"/>
      <c r="L6" s="31"/>
    </row>
    <row r="7" spans="1:12" ht="29.15" customHeight="1" x14ac:dyDescent="0.35">
      <c r="A7" s="36" t="s">
        <v>73</v>
      </c>
      <c r="B7" s="36"/>
      <c r="C7" s="36"/>
      <c r="D7" s="33" t="s">
        <v>12</v>
      </c>
      <c r="E7" s="34"/>
      <c r="F7" s="34"/>
      <c r="G7" s="34"/>
      <c r="H7" s="34"/>
      <c r="I7" s="34"/>
      <c r="J7" s="34"/>
      <c r="K7" s="34"/>
      <c r="L7" s="34"/>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2" t="s">
        <v>14</v>
      </c>
      <c r="E10" s="32"/>
      <c r="F10" s="32"/>
      <c r="G10" s="32"/>
      <c r="H10" s="32"/>
      <c r="I10" s="32"/>
      <c r="J10" s="32"/>
      <c r="K10" s="32"/>
      <c r="L10" s="32"/>
    </row>
    <row r="11" spans="1:12" ht="43" customHeight="1" x14ac:dyDescent="0.35">
      <c r="D11" s="33" t="s">
        <v>15</v>
      </c>
      <c r="E11" s="33"/>
      <c r="F11" s="33"/>
      <c r="G11" s="33"/>
      <c r="H11" s="33"/>
      <c r="I11" s="33"/>
      <c r="J11" s="33"/>
      <c r="K11" s="33"/>
      <c r="L11" s="33"/>
    </row>
    <row r="12" spans="1:12" ht="149.15" customHeight="1" x14ac:dyDescent="0.35">
      <c r="D12" s="33" t="s">
        <v>16</v>
      </c>
      <c r="E12" s="33"/>
      <c r="F12" s="33"/>
      <c r="G12" s="33"/>
      <c r="H12" s="33"/>
      <c r="I12" s="33"/>
      <c r="J12" s="33"/>
      <c r="K12" s="33"/>
      <c r="L12" s="33"/>
    </row>
    <row r="13" spans="1:12" ht="31" customHeight="1" x14ac:dyDescent="0.35">
      <c r="D13" s="33" t="s">
        <v>17</v>
      </c>
      <c r="E13" s="37"/>
      <c r="F13" s="37"/>
      <c r="G13" s="37"/>
      <c r="H13" s="37"/>
      <c r="I13" s="37"/>
      <c r="J13" s="37"/>
      <c r="K13" s="37"/>
      <c r="L13" s="37"/>
    </row>
    <row r="14" spans="1:12" ht="19" customHeight="1" x14ac:dyDescent="0.35">
      <c r="D14" s="33" t="s">
        <v>18</v>
      </c>
      <c r="E14" s="37"/>
      <c r="F14" s="37"/>
      <c r="G14" s="37"/>
      <c r="H14" s="37"/>
      <c r="I14" s="37"/>
      <c r="J14" s="37"/>
      <c r="K14" s="37"/>
      <c r="L14" s="37"/>
    </row>
    <row r="15" spans="1:12" ht="15" customHeight="1" x14ac:dyDescent="0.35">
      <c r="A15" s="3"/>
      <c r="G15" s="3"/>
      <c r="H15" s="3"/>
      <c r="I15" s="3"/>
    </row>
    <row r="16" spans="1:12" ht="15" customHeight="1" x14ac:dyDescent="0.35">
      <c r="A16" s="26" t="s">
        <v>19</v>
      </c>
      <c r="B16" s="26" t="s">
        <v>20</v>
      </c>
      <c r="C16" s="26" t="s">
        <v>21</v>
      </c>
      <c r="D16" s="26" t="s">
        <v>22</v>
      </c>
      <c r="E16" s="38" t="s">
        <v>23</v>
      </c>
      <c r="F16" s="25" t="s">
        <v>24</v>
      </c>
      <c r="G16" s="25"/>
      <c r="H16" s="25"/>
      <c r="I16" s="25"/>
      <c r="J16" s="25"/>
      <c r="K16" s="25"/>
      <c r="L16" s="29" t="s">
        <v>25</v>
      </c>
    </row>
    <row r="17" spans="1:12" ht="14.5" customHeight="1" x14ac:dyDescent="0.35">
      <c r="A17" s="26"/>
      <c r="B17" s="26"/>
      <c r="C17" s="26"/>
      <c r="D17" s="26"/>
      <c r="E17" s="38"/>
      <c r="F17" s="28" t="s">
        <v>36</v>
      </c>
      <c r="G17" s="28"/>
      <c r="H17" s="28" t="s">
        <v>37</v>
      </c>
      <c r="I17" s="28"/>
      <c r="J17" s="28"/>
      <c r="K17" s="28"/>
      <c r="L17" s="29"/>
    </row>
    <row r="18" spans="1:12" ht="78" customHeight="1" x14ac:dyDescent="0.35">
      <c r="A18" s="26"/>
      <c r="B18" s="26"/>
      <c r="C18" s="26"/>
      <c r="D18" s="26"/>
      <c r="E18" s="38"/>
      <c r="F18" s="13" t="s">
        <v>38</v>
      </c>
      <c r="G18" s="13" t="s">
        <v>39</v>
      </c>
      <c r="H18" s="13" t="s">
        <v>40</v>
      </c>
      <c r="I18" s="13" t="s">
        <v>41</v>
      </c>
      <c r="J18" s="12" t="s">
        <v>42</v>
      </c>
      <c r="K18" s="13" t="s">
        <v>43</v>
      </c>
      <c r="L18" s="29"/>
    </row>
    <row r="19" spans="1:12" ht="31" customHeight="1" x14ac:dyDescent="0.35">
      <c r="A19" s="26"/>
      <c r="B19" s="26"/>
      <c r="C19" s="26"/>
      <c r="D19" s="26"/>
      <c r="E19" s="38"/>
      <c r="F19" s="12" t="s">
        <v>44</v>
      </c>
      <c r="G19" s="12" t="s">
        <v>45</v>
      </c>
      <c r="H19" s="12" t="s">
        <v>46</v>
      </c>
      <c r="I19" s="12" t="s">
        <v>46</v>
      </c>
      <c r="J19" s="12" t="s">
        <v>45</v>
      </c>
      <c r="K19" s="12" t="s">
        <v>46</v>
      </c>
      <c r="L19" s="29"/>
    </row>
    <row r="20" spans="1:12" x14ac:dyDescent="0.35">
      <c r="A20" s="14" t="s">
        <v>64</v>
      </c>
      <c r="B20" s="14" t="s">
        <v>65</v>
      </c>
      <c r="C20" s="14" t="s">
        <v>66</v>
      </c>
      <c r="D20" s="40">
        <v>56681983</v>
      </c>
      <c r="E20" s="15">
        <v>9000000</v>
      </c>
      <c r="F20" s="22">
        <v>21</v>
      </c>
      <c r="G20" s="22">
        <v>12</v>
      </c>
      <c r="H20" s="22">
        <v>5</v>
      </c>
      <c r="I20" s="22">
        <v>7</v>
      </c>
      <c r="J20" s="22">
        <v>12</v>
      </c>
      <c r="K20" s="22">
        <v>7</v>
      </c>
      <c r="L20" s="23">
        <f>SUM(F20:K20)</f>
        <v>64</v>
      </c>
    </row>
    <row r="21" spans="1:12" ht="12.75" customHeight="1" x14ac:dyDescent="0.35">
      <c r="A21" s="14" t="s">
        <v>57</v>
      </c>
      <c r="B21" s="14" t="s">
        <v>58</v>
      </c>
      <c r="C21" s="14" t="s">
        <v>59</v>
      </c>
      <c r="D21" s="15">
        <v>76669942</v>
      </c>
      <c r="E21" s="15">
        <v>9000000</v>
      </c>
      <c r="F21" s="22">
        <v>24</v>
      </c>
      <c r="G21" s="22">
        <v>16</v>
      </c>
      <c r="H21" s="22">
        <v>7</v>
      </c>
      <c r="I21" s="22">
        <v>8</v>
      </c>
      <c r="J21" s="22">
        <v>16</v>
      </c>
      <c r="K21" s="22">
        <v>8</v>
      </c>
      <c r="L21" s="23">
        <f t="shared" ref="L21:L25" si="0">SUM(F21:K21)</f>
        <v>79</v>
      </c>
    </row>
    <row r="22" spans="1:12" ht="12.75" customHeight="1" x14ac:dyDescent="0.35">
      <c r="A22" s="14" t="s">
        <v>60</v>
      </c>
      <c r="B22" s="14" t="s">
        <v>61</v>
      </c>
      <c r="C22" s="14" t="s">
        <v>62</v>
      </c>
      <c r="D22" s="15">
        <v>127635678</v>
      </c>
      <c r="E22" s="15">
        <v>12000000</v>
      </c>
      <c r="F22" s="22">
        <v>22</v>
      </c>
      <c r="G22" s="22">
        <v>15</v>
      </c>
      <c r="H22" s="22">
        <v>10</v>
      </c>
      <c r="I22" s="22">
        <v>9</v>
      </c>
      <c r="J22" s="22">
        <v>15</v>
      </c>
      <c r="K22" s="22">
        <v>9</v>
      </c>
      <c r="L22" s="23">
        <f t="shared" si="0"/>
        <v>80</v>
      </c>
    </row>
    <row r="23" spans="1:12" ht="12.75" customHeight="1" x14ac:dyDescent="0.35">
      <c r="A23" s="14" t="s">
        <v>68</v>
      </c>
      <c r="B23" s="14" t="s">
        <v>69</v>
      </c>
      <c r="C23" s="14" t="s">
        <v>70</v>
      </c>
      <c r="D23" s="15">
        <v>35171000</v>
      </c>
      <c r="E23" s="15">
        <v>4000000</v>
      </c>
      <c r="F23" s="22">
        <v>17</v>
      </c>
      <c r="G23" s="22">
        <v>12</v>
      </c>
      <c r="H23" s="22">
        <v>6</v>
      </c>
      <c r="I23" s="22">
        <v>6</v>
      </c>
      <c r="J23" s="22">
        <v>11</v>
      </c>
      <c r="K23" s="22">
        <v>8</v>
      </c>
      <c r="L23" s="23">
        <f t="shared" si="0"/>
        <v>60</v>
      </c>
    </row>
    <row r="24" spans="1:12" ht="12.75" customHeight="1" x14ac:dyDescent="0.35">
      <c r="A24" s="14" t="s">
        <v>47</v>
      </c>
      <c r="B24" s="14" t="s">
        <v>48</v>
      </c>
      <c r="C24" s="14" t="s">
        <v>49</v>
      </c>
      <c r="D24" s="15">
        <v>126781854</v>
      </c>
      <c r="E24" s="15">
        <v>12000000</v>
      </c>
      <c r="F24" s="22">
        <v>24</v>
      </c>
      <c r="G24" s="22">
        <v>17</v>
      </c>
      <c r="H24" s="22">
        <v>7</v>
      </c>
      <c r="I24" s="22">
        <v>9</v>
      </c>
      <c r="J24" s="22">
        <v>16</v>
      </c>
      <c r="K24" s="22">
        <v>8</v>
      </c>
      <c r="L24" s="23">
        <f t="shared" si="0"/>
        <v>81</v>
      </c>
    </row>
    <row r="25" spans="1:12" ht="12.75" customHeight="1" x14ac:dyDescent="0.35">
      <c r="A25" s="14" t="s">
        <v>54</v>
      </c>
      <c r="B25" s="14" t="s">
        <v>55</v>
      </c>
      <c r="C25" s="14" t="s">
        <v>56</v>
      </c>
      <c r="D25" s="15">
        <v>104952000</v>
      </c>
      <c r="E25" s="15">
        <v>12500000</v>
      </c>
      <c r="F25" s="22">
        <v>23</v>
      </c>
      <c r="G25" s="22">
        <v>17</v>
      </c>
      <c r="H25" s="22">
        <v>8</v>
      </c>
      <c r="I25" s="22">
        <v>9</v>
      </c>
      <c r="J25" s="22">
        <v>17</v>
      </c>
      <c r="K25" s="22">
        <v>9</v>
      </c>
      <c r="L25" s="23">
        <f t="shared" si="0"/>
        <v>83</v>
      </c>
    </row>
    <row r="26" spans="1:12" ht="12.5" x14ac:dyDescent="0.35">
      <c r="A26" s="4"/>
      <c r="B26" s="4"/>
      <c r="C26" s="4"/>
      <c r="D26" s="5">
        <f>SUM(D20:D25)</f>
        <v>527892457</v>
      </c>
      <c r="E26" s="5">
        <f>SUM(E20:E25)</f>
        <v>58500000</v>
      </c>
      <c r="F26" s="4"/>
      <c r="G26" s="4"/>
      <c r="H26" s="4"/>
      <c r="I26" s="4"/>
      <c r="J26" s="4"/>
      <c r="K26" s="4"/>
      <c r="L26" s="11"/>
    </row>
    <row r="27" spans="1:12" ht="12.5" x14ac:dyDescent="0.35">
      <c r="A27" s="4"/>
      <c r="B27" s="4"/>
      <c r="C27" s="4"/>
      <c r="D27" s="4"/>
      <c r="E27" s="6"/>
      <c r="F27" s="4"/>
      <c r="G27" s="4"/>
      <c r="H27" s="4"/>
      <c r="I27" s="4"/>
      <c r="J27" s="4"/>
      <c r="K27" s="4"/>
      <c r="L27" s="4"/>
    </row>
  </sheetData>
  <mergeCells count="20">
    <mergeCell ref="D3:L3"/>
    <mergeCell ref="D4:L4"/>
    <mergeCell ref="D5:L5"/>
    <mergeCell ref="D6:L6"/>
    <mergeCell ref="A7:C7"/>
    <mergeCell ref="D7:L7"/>
    <mergeCell ref="A16:A19"/>
    <mergeCell ref="B16:B19"/>
    <mergeCell ref="C16:C19"/>
    <mergeCell ref="D16:D19"/>
    <mergeCell ref="E16:E19"/>
    <mergeCell ref="F17:G17"/>
    <mergeCell ref="H17:K17"/>
    <mergeCell ref="F16:K16"/>
    <mergeCell ref="L16:L19"/>
    <mergeCell ref="D10:L10"/>
    <mergeCell ref="D11:L11"/>
    <mergeCell ref="D12:L12"/>
    <mergeCell ref="D13:L13"/>
    <mergeCell ref="D14:L14"/>
  </mergeCells>
  <dataValidations count="6">
    <dataValidation type="decimal" operator="lessThanOrEqual" allowBlank="1" showInputMessage="1" showErrorMessage="1" sqref="F20:K25" xr:uid="{E1E8A424-23AB-4F69-A550-68343ECE8162}">
      <formula1>30</formula1>
    </dataValidation>
    <dataValidation type="decimal" operator="lessThanOrEqual" allowBlank="1" showInputMessage="1" showErrorMessage="1" error="max. 40" sqref="F15:F17 F26:F1048576 F1:F6 F8:F12" xr:uid="{7A500466-163D-462D-9089-AD370804E5D8}">
      <formula1>30</formula1>
    </dataValidation>
    <dataValidation type="decimal" operator="lessThanOrEqual" allowBlank="1" showInputMessage="1" showErrorMessage="1" error="max. 15" sqref="G26:G1048576 G15:G17 G1:G6 G8:G12" xr:uid="{F4A3D60B-72C3-4D30-8524-013606BD6F4B}">
      <formula1>20</formula1>
    </dataValidation>
    <dataValidation type="decimal" operator="lessThanOrEqual" allowBlank="1" showInputMessage="1" showErrorMessage="1" error="max. 15" sqref="H26:H1048576 H15:H17 H1:H6 H8:H12" xr:uid="{0C8B8EFA-8C4F-4B9C-A8BC-5163C974764A}">
      <formula1>10</formula1>
    </dataValidation>
    <dataValidation type="decimal" operator="lessThanOrEqual" allowBlank="1" showInputMessage="1" showErrorMessage="1" error="max. 5" sqref="I15:I17 I26:I1048576 I1:I6 I8:I12" xr:uid="{70737508-CE24-4DBF-BFD4-D8045F87B930}">
      <formula1>20</formula1>
    </dataValidation>
    <dataValidation type="decimal" operator="lessThanOrEqual" allowBlank="1" showInputMessage="1" showErrorMessage="1" error="max. 10" sqref="J15:K17 J26:K1048576 J1:K6 J8:K12" xr:uid="{FC77BFF7-19D2-45A0-89D8-DE99814F46B1}">
      <formula1>10</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3" ma:contentTypeDescription="Create a new document." ma:contentTypeScope="" ma:versionID="ba7d3f94b6c41a6891a79f2e76de3559">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acd17a4d58a8a704b3b10f8273cbfd6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2891-466C-4297-BBA9-415DF8D3BEC1}">
  <ds:schemaRefs>
    <ds:schemaRef ds:uri="http://schemas.openxmlformats.org/package/2006/metadata/core-properties"/>
    <ds:schemaRef ds:uri="http://www.w3.org/XML/1998/namespace"/>
    <ds:schemaRef ds:uri="2fd1ed75-4b1a-45aa-85d1-65d48fe2931c"/>
    <ds:schemaRef ds:uri="http://schemas.microsoft.com/office/2006/documentManagement/types"/>
    <ds:schemaRef ds:uri="http://purl.org/dc/terms/"/>
    <ds:schemaRef ds:uri="0b3a04af-ca41-4258-a70a-afb1da0fb2b2"/>
    <ds:schemaRef ds:uri="http://purl.org/dc/dcmitype/"/>
    <ds:schemaRef ds:uri="http://schemas.microsoft.com/office/infopath/2007/PartnerControls"/>
    <ds:schemaRef ds:uri="http://purl.org/dc/elements/1.1/"/>
    <ds:schemaRef ds:uri="http://schemas.microsoft.com/office/2006/metadata/properties"/>
  </ds:schemaRefs>
</ds:datastoreItem>
</file>

<file path=customXml/itemProps2.xml><?xml version="1.0" encoding="utf-8"?>
<ds:datastoreItem xmlns:ds="http://schemas.openxmlformats.org/officeDocument/2006/customXml" ds:itemID="{701C2F6B-7F9C-4BAB-A525-AA60EBC7A6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9C454F-5295-4688-BDE3-514824CCF4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Vyroba_hrany_serial</vt:lpstr>
      <vt:lpstr>MK</vt:lpstr>
      <vt:lpstr>BS</vt:lpstr>
      <vt:lpstr>TF</vt:lpstr>
      <vt:lpstr>PK</vt:lpstr>
      <vt:lpstr>AT</vt:lpstr>
      <vt:lpstr>Vyroba_hrany_serial!Oblast_tisku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Monika Bartošová</cp:lastModifiedBy>
  <cp:revision/>
  <dcterms:created xsi:type="dcterms:W3CDTF">2013-12-06T22:03:05Z</dcterms:created>
  <dcterms:modified xsi:type="dcterms:W3CDTF">2026-10-15T12:35:27Z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377000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