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sfkcz.sharepoint.com/sites/OKA128/Shared Documents/Tajemnická sekce OKA/01_Rady/01_KMG_rada/Jednání 2026/6. jednání 10. - 12. 6. 2026/na web/"/>
    </mc:Choice>
  </mc:AlternateContent>
  <xr:revisionPtr revIDLastSave="12" documentId="8_{4A472632-7EC7-4805-8DE2-2EA391B500D6}" xr6:coauthVersionLast="47" xr6:coauthVersionMax="47" xr10:uidLastSave="{4CA46C8C-49EF-4CBC-82F8-4E8B3F99AA8E}"/>
  <bookViews>
    <workbookView xWindow="-110" yWindow="-110" windowWidth="19420" windowHeight="11500" xr2:uid="{00000000-000D-0000-FFFF-FFFF00000000}"/>
  </bookViews>
  <sheets>
    <sheet name="Vyroba_kratky_hrany" sheetId="26" r:id="rId1"/>
    <sheet name="PBa" sheetId="31" r:id="rId2"/>
    <sheet name="PBi" sheetId="32" r:id="rId3"/>
    <sheet name="LO" sheetId="33" r:id="rId4"/>
    <sheet name="JS" sheetId="34" r:id="rId5"/>
    <sheet name="LW" sheetId="35" r:id="rId6"/>
  </sheets>
  <externalReferences>
    <externalReference r:id="rId7"/>
  </externalReferences>
  <definedNames>
    <definedName name="_xlnm.Print_Area" localSheetId="4">JS!$A$1:$L$65</definedName>
    <definedName name="_xlnm.Print_Area" localSheetId="3">LO!$A$1:$L$65</definedName>
    <definedName name="_xlnm.Print_Area" localSheetId="5">LW!$A$1:$L$65</definedName>
    <definedName name="_xlnm.Print_Area" localSheetId="1">PBa!$A$1:$L$31</definedName>
    <definedName name="_xlnm.Print_Area" localSheetId="2">PBi!$A$1:$L$65</definedName>
    <definedName name="_xlnm.Print_Area" localSheetId="0">Vyroba_kratky_hrany!$A$1:$M$35</definedName>
  </definedNames>
  <calcPr calcId="191028"/>
  <customWorkbookViews>
    <customWorkbookView name="Kateřina Vojkůvková – osobní zobrazení" guid="{DB8D12CF-4785-4380-997E-3DB321CA402A}" mergeInterval="0" personalView="1" maximized="1" xWindow="-8" yWindow="-8" windowWidth="1382" windowHeight="744"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20" i="26" l="1"/>
  <c r="V20" i="26" s="1"/>
  <c r="M21" i="26"/>
  <c r="V21" i="26" s="1"/>
  <c r="M22" i="26"/>
  <c r="V22" i="26" s="1"/>
  <c r="M23" i="26"/>
  <c r="V23" i="26" s="1"/>
  <c r="L30" i="35" l="1"/>
  <c r="L29" i="35"/>
  <c r="L28" i="35"/>
  <c r="L27" i="35"/>
  <c r="L26" i="35"/>
  <c r="L25" i="35"/>
  <c r="L24" i="35"/>
  <c r="L23" i="35"/>
  <c r="L22" i="35"/>
  <c r="L21" i="35"/>
  <c r="L20" i="35"/>
  <c r="L30" i="34"/>
  <c r="L29" i="34"/>
  <c r="L28" i="34"/>
  <c r="L27" i="34"/>
  <c r="L26" i="34"/>
  <c r="L25" i="34"/>
  <c r="L24" i="34"/>
  <c r="L23" i="34"/>
  <c r="L22" i="34"/>
  <c r="L21" i="34"/>
  <c r="L20" i="34"/>
  <c r="L30" i="33"/>
  <c r="L29" i="33"/>
  <c r="L28" i="33"/>
  <c r="L27" i="33"/>
  <c r="L26" i="33"/>
  <c r="L25" i="33"/>
  <c r="L24" i="33"/>
  <c r="L23" i="33"/>
  <c r="L22" i="33"/>
  <c r="L21" i="33"/>
  <c r="L20" i="33"/>
  <c r="L30" i="32"/>
  <c r="L29" i="32"/>
  <c r="L28" i="32"/>
  <c r="L27" i="32"/>
  <c r="L26" i="32"/>
  <c r="L25" i="32"/>
  <c r="L24" i="32"/>
  <c r="L23" i="32"/>
  <c r="L22" i="32"/>
  <c r="L21" i="32"/>
  <c r="L20" i="32"/>
  <c r="L30" i="31"/>
  <c r="L29" i="31"/>
  <c r="L28" i="31"/>
  <c r="L27" i="31"/>
  <c r="L26" i="31"/>
  <c r="L25" i="31"/>
  <c r="L24" i="31"/>
  <c r="L23" i="31"/>
  <c r="L22" i="31"/>
  <c r="L21" i="31"/>
  <c r="L20" i="31"/>
  <c r="M31" i="26"/>
  <c r="M32" i="26" s="1"/>
  <c r="E31" i="26" l="1"/>
  <c r="D31" i="26"/>
  <c r="V24" i="26"/>
  <c r="V27" i="26"/>
  <c r="V29" i="26"/>
  <c r="V26" i="26"/>
  <c r="V28" i="26"/>
  <c r="V30" i="26"/>
  <c r="V25" i="26"/>
</calcChain>
</file>

<file path=xl/sharedStrings.xml><?xml version="1.0" encoding="utf-8"?>
<sst xmlns="http://schemas.openxmlformats.org/spreadsheetml/2006/main" count="485" uniqueCount="85">
  <si>
    <t>Výroba krátkometrážního hraného filmu</t>
  </si>
  <si>
    <r>
      <t>Evidenční číslo výzvy:</t>
    </r>
    <r>
      <rPr>
        <sz val="9.5"/>
        <color rgb="FF000000"/>
        <rFont val="Arial"/>
        <family val="2"/>
      </rPr>
      <t xml:space="preserve">  2026-A-2-7-29</t>
    </r>
  </si>
  <si>
    <t>Cíle podpory audiovize:</t>
  </si>
  <si>
    <r>
      <t>Dotační kategorie:</t>
    </r>
    <r>
      <rPr>
        <sz val="9.5"/>
        <color rgb="FF000000"/>
        <rFont val="Arial"/>
        <family val="2"/>
      </rPr>
      <t xml:space="preserve"> Podpora kinematografie</t>
    </r>
  </si>
  <si>
    <t>1. Podpora začínajících i zavedených tvůrců.</t>
  </si>
  <si>
    <t>Dotační okruh: Výroba českého audiovizuálního díla</t>
  </si>
  <si>
    <t>2. Podpora žánrové diverzity v české audiovizi.</t>
  </si>
  <si>
    <r>
      <t>Lhůta pro podávání žádostí:</t>
    </r>
    <r>
      <rPr>
        <sz val="9.5"/>
        <color rgb="FF000000"/>
        <rFont val="Arial"/>
        <family val="2"/>
      </rPr>
      <t xml:space="preserve"> 10. 2. 2026–10. 3. 2026</t>
    </r>
  </si>
  <si>
    <t>3. Podpora projektů pro různé cílové skupiny.</t>
  </si>
  <si>
    <r>
      <t>Finanční alokace:</t>
    </r>
    <r>
      <rPr>
        <sz val="9.5"/>
        <color rgb="FF000000"/>
        <rFont val="Arial"/>
        <family val="2"/>
      </rPr>
      <t xml:space="preserve"> 2 500 000 Kč</t>
    </r>
  </si>
  <si>
    <t>4. Podpora projektů pro lokální trh i pro mezinárodní distribuci.</t>
  </si>
  <si>
    <r>
      <t xml:space="preserve">Lhůta pro dokončení projektu: </t>
    </r>
    <r>
      <rPr>
        <sz val="9.5"/>
        <color rgb="FF000000"/>
        <rFont val="Arial"/>
        <family val="2"/>
      </rPr>
      <t xml:space="preserve">dle žádosti, nejdříve však 3 měsíce po zahájení kinodistribuce (resp. po
prvním zpřístupnění v kině vč. projekce na festivalu) na území ČR a
zároveň nejpozději do 31. 12. 2029
</t>
    </r>
  </si>
  <si>
    <t>5. Podpora exportu českých kinematografických děl.</t>
  </si>
  <si>
    <r>
      <t xml:space="preserve">Forma podpory: </t>
    </r>
    <r>
      <rPr>
        <sz val="9.5"/>
        <rFont val="Arial"/>
        <family val="2"/>
        <charset val="238"/>
      </rPr>
      <t>investiční dotace</t>
    </r>
  </si>
  <si>
    <t>Specifikace dotačního okruhu</t>
  </si>
  <si>
    <t>Podpora je určena pro krátkometrážní hraná kinematografická díla (ve smyslu § 2 odst. 1 písm. b) zákona o
audiovizi), která jsou českými audiovizuálními díly (ve smyslu § 2 odst. 1 písm. i) zákona o audiovizi), a která
splňují tyto podmínky:</t>
  </si>
  <si>
    <t>1. České kinematografické dílo se 100% podílem výrobce nebo koproducentů na financování celkových
výrobních nákladů, kteří mají místo podnikání, místo trvalého pobytu nebo sídlo na území České
republiky
nebo
2. České kinematografické dílo, na jehož výrobě se koproducenti s místem podnikání, místem trvalého
pobytu nebo sídlem na území České republiky, podílí společně s koproducentem nebo koproducenty,
kteří mají místo podnikání, místo trvalého pobytu nebo sídlo mimo území České republiky, a přitom
platí, že:
a. u dvoustranné koprodukce musí být česká finanční účast na celkových výrobních nákladech
projektu 40 % nebo vyšší
b. u třístranné a vícestranné koprodukce musí být podíl české finanční účasti na celkových
výrobních nákladech projektu 30 % nebo vyšší</t>
  </si>
  <si>
    <t>Krátkometrážním kinematografickým dílem se pro účely Státního fondu audiovize (dále jen „Fond“) rozumí dílo
se stopáží 60 minut a kratší.</t>
  </si>
  <si>
    <t>Rada deklaruje, že v této výzvě neurčuje specificky podporu režijních a producentských debutů.</t>
  </si>
  <si>
    <t>Projekty výzvy budou na základě usnesení č. 114A/2026 hrazeny ze státní dotace 2025.</t>
  </si>
  <si>
    <t>evidenční číslo projektu</t>
  </si>
  <si>
    <t>název žadatele</t>
  </si>
  <si>
    <t>název projektu</t>
  </si>
  <si>
    <t>celkový rozpočet projektu</t>
  </si>
  <si>
    <t>požadovaná podpora</t>
  </si>
  <si>
    <t>bodové hodnocení dle tvůrčího a realizačního testu</t>
  </si>
  <si>
    <t>bodové hodnocení Rada</t>
  </si>
  <si>
    <t>výše podpory</t>
  </si>
  <si>
    <t>žadatel – komplexní dílo ano/ne</t>
  </si>
  <si>
    <t>Rada – komplexní dílo ano/ne</t>
  </si>
  <si>
    <t>žadatel – náročné audiovizuální dílo
ano/ne</t>
  </si>
  <si>
    <t>Rada – náročné audiovizuální dílo
ano/ne</t>
  </si>
  <si>
    <t>žadatel – max. intenzita veřejné podpory %</t>
  </si>
  <si>
    <t>Rada – max. intenzita veřejné podpory %</t>
  </si>
  <si>
    <t>žadatel – datum dokončení projektu</t>
  </si>
  <si>
    <t>Rada – lhůta pro dokončení</t>
  </si>
  <si>
    <t>maximální podíl podpory na celkových nákladech projektu</t>
  </si>
  <si>
    <t>tvůrčí kritéria</t>
  </si>
  <si>
    <t>realizační kritéria</t>
  </si>
  <si>
    <t>Relevance projektu k výzvě</t>
  </si>
  <si>
    <t>Potenciál pro publikum</t>
  </si>
  <si>
    <t>Relevance k předchozí činnosti žadatele</t>
  </si>
  <si>
    <t>Kreativní tým</t>
  </si>
  <si>
    <t>Realizační strategie a ekonomika projektu</t>
  </si>
  <si>
    <t>Udržitelnost</t>
  </si>
  <si>
    <t>0–30</t>
  </si>
  <si>
    <t>0–20</t>
  </si>
  <si>
    <t>0–10</t>
  </si>
  <si>
    <t>612-2026</t>
  </si>
  <si>
    <t>FILM KOLEKTIV s.r.o.</t>
  </si>
  <si>
    <t>Viem byť zla</t>
  </si>
  <si>
    <t>ne</t>
  </si>
  <si>
    <t>ano</t>
  </si>
  <si>
    <t>649-2026</t>
  </si>
  <si>
    <t>CLAW AV s.r.o.</t>
  </si>
  <si>
    <t>Hranice naší bolesti</t>
  </si>
  <si>
    <t>618-2026</t>
  </si>
  <si>
    <t>Shore Points, s.r.o.</t>
  </si>
  <si>
    <t xml:space="preserve">go to HELL, die in HEAVEN </t>
  </si>
  <si>
    <t>640-2026</t>
  </si>
  <si>
    <t xml:space="preserve"> Other stories s.r.o</t>
  </si>
  <si>
    <t>Děti Suad</t>
  </si>
  <si>
    <t>ano – 30 %</t>
  </si>
  <si>
    <t>650-2026</t>
  </si>
  <si>
    <t xml:space="preserve"> Films &amp; Chips  s.r.o.</t>
  </si>
  <si>
    <t>Zauzlina</t>
  </si>
  <si>
    <t>602-2026</t>
  </si>
  <si>
    <t>8heads Productions s.r.o.</t>
  </si>
  <si>
    <t>Mezičasy</t>
  </si>
  <si>
    <t>632-2026</t>
  </si>
  <si>
    <t>nukleon frame, s.r.o.</t>
  </si>
  <si>
    <t>Bojovka</t>
  </si>
  <si>
    <t>645-2026</t>
  </si>
  <si>
    <t>Posledná noc v roku</t>
  </si>
  <si>
    <t>623-2026</t>
  </si>
  <si>
    <t>Aussiger Vision s.r.o.</t>
  </si>
  <si>
    <t>Chraň Tě ruka Boží</t>
  </si>
  <si>
    <t>634-2026</t>
  </si>
  <si>
    <t>YUMMY YUMMY s.r.o.</t>
  </si>
  <si>
    <t>Love At Point Blank (Queen Of Drones)</t>
  </si>
  <si>
    <t xml:space="preserve">ne </t>
  </si>
  <si>
    <t>619-2026</t>
  </si>
  <si>
    <t>Budhar film s.r.o.</t>
  </si>
  <si>
    <t>Silák</t>
  </si>
  <si>
    <t>zbývá</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</si>
</sst>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K_č_-;\-* #,##0.00\ _K_č_-;_-* &quot;-&quot;??\ _K_č_-;_-@_-"/>
    <numFmt numFmtId="165" formatCode="[$-405]d\.\ mmmm\ yyyy;@"/>
    <numFmt numFmtId="166" formatCode="d/m/yyyy;@"/>
  </numFmts>
  <fonts count="12" x14ac:knownFonts="1">
    <font>
      <sz val="11"/>
      <color theme="1"/>
      <name val="Calibri"/>
      <family val="2"/>
      <charset val="238"/>
      <scheme val="minor"/>
    </font>
    <font>
      <b/>
      <sz val="9.5"/>
      <name val="Arial"/>
      <family val="2"/>
      <charset val="238"/>
    </font>
    <font>
      <sz val="18"/>
      <name val="Arial"/>
      <family val="2"/>
      <charset val="238"/>
    </font>
    <font>
      <sz val="9.5"/>
      <name val="Arial"/>
      <family val="2"/>
      <charset val="238"/>
    </font>
    <font>
      <sz val="11"/>
      <color theme="1"/>
      <name val="Calibri"/>
      <family val="2"/>
      <charset val="238"/>
      <scheme val="minor"/>
    </font>
    <font>
      <sz val="10"/>
      <name val="Arial"/>
      <family val="2"/>
      <charset val="238"/>
    </font>
    <font>
      <sz val="9.5"/>
      <color rgb="FF000000"/>
      <name val="Arial"/>
      <family val="2"/>
      <charset val="238"/>
    </font>
    <font>
      <sz val="11"/>
      <color indexed="8"/>
      <name val="Calibri"/>
      <family val="2"/>
      <charset val="238"/>
    </font>
    <font>
      <b/>
      <sz val="9.5"/>
      <color rgb="FF000000"/>
      <name val="Arial"/>
      <family val="2"/>
    </font>
    <font>
      <sz val="9.5"/>
      <color rgb="FF000000"/>
      <name val="Arial"/>
      <family val="2"/>
    </font>
    <font>
      <sz val="10"/>
      <name val="Arial"/>
      <family val="2"/>
    </font>
    <font>
      <sz val="9.5"/>
      <name val="Arial"/>
      <family val="2"/>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rgb="FFB4B4B4"/>
      </left>
      <right style="thin">
        <color rgb="FFB4B4B4"/>
      </right>
      <top style="thin">
        <color rgb="FFB4B4B4"/>
      </top>
      <bottom style="thin">
        <color rgb="FFB4B4B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rgb="FFB4B4B4"/>
      </left>
      <right style="thin">
        <color rgb="FFB4B4B4"/>
      </right>
      <top style="thin">
        <color rgb="FFB4B4B4"/>
      </top>
      <bottom/>
      <diagonal/>
    </border>
    <border>
      <left style="thin">
        <color rgb="FFB4B4B4"/>
      </left>
      <right/>
      <top/>
      <bottom style="thin">
        <color rgb="FFB4B4B4"/>
      </bottom>
      <diagonal/>
    </border>
    <border>
      <left/>
      <right/>
      <top/>
      <bottom style="thin">
        <color rgb="FFB4B4B4"/>
      </bottom>
      <diagonal/>
    </border>
    <border>
      <left/>
      <right/>
      <top style="thin">
        <color rgb="FFB4B4B4"/>
      </top>
      <bottom/>
      <diagonal/>
    </border>
    <border>
      <left/>
      <right/>
      <top style="thin">
        <color rgb="FFB4B4B4"/>
      </top>
      <bottom style="thin">
        <color rgb="FFB4B4B4"/>
      </bottom>
      <diagonal/>
    </border>
    <border>
      <left style="thin">
        <color rgb="FFB4B4B4"/>
      </left>
      <right/>
      <top style="thin">
        <color rgb="FFB4B4B4"/>
      </top>
      <bottom style="thin">
        <color rgb="FFB4B4B4"/>
      </bottom>
      <diagonal/>
    </border>
    <border>
      <left style="thin">
        <color rgb="FFB4B4B4"/>
      </left>
      <right/>
      <top style="thin">
        <color rgb="FFB4B4B4"/>
      </top>
      <bottom/>
      <diagonal/>
    </border>
    <border>
      <left style="thin">
        <color rgb="FFB4B4B4"/>
      </left>
      <right/>
      <top/>
      <bottom/>
      <diagonal/>
    </border>
    <border>
      <left style="thin">
        <color rgb="FFB4B4B4"/>
      </left>
      <right style="thin">
        <color rgb="FFB4B4B4"/>
      </right>
      <top/>
      <bottom/>
      <diagonal/>
    </border>
    <border>
      <left style="thin">
        <color rgb="FFB4B4B4"/>
      </left>
      <right style="thin">
        <color rgb="FFB4B4B4"/>
      </right>
      <top/>
      <bottom style="thin">
        <color rgb="FFB4B4B4"/>
      </bottom>
      <diagonal/>
    </border>
    <border>
      <left style="thin">
        <color theme="0" tint="-0.24994659260841701"/>
      </left>
      <right style="thin">
        <color theme="0" tint="-0.24994659260841701"/>
      </right>
      <top style="thin">
        <color theme="0" tint="-0.24994659260841701"/>
      </top>
      <bottom style="thin">
        <color rgb="FFB4B4B4"/>
      </bottom>
      <diagonal/>
    </border>
  </borders>
  <cellStyleXfs count="4">
    <xf numFmtId="0" fontId="0" fillId="0" borderId="0"/>
    <xf numFmtId="164" fontId="4" fillId="0" borderId="0" applyFont="0" applyFill="0" applyBorder="0" applyAlignment="0" applyProtection="0"/>
    <xf numFmtId="0" fontId="7" fillId="0" borderId="0" applyFill="0" applyProtection="0"/>
    <xf numFmtId="9" fontId="4" fillId="0" borderId="0" applyFont="0" applyFill="0" applyBorder="0" applyAlignment="0" applyProtection="0"/>
  </cellStyleXfs>
  <cellXfs count="64">
    <xf numFmtId="0" fontId="0" fillId="0" borderId="0" xfId="0"/>
    <xf numFmtId="0" fontId="2" fillId="2" borderId="0" xfId="0" applyFont="1" applyFill="1" applyAlignment="1">
      <alignment horizontal="left" vertical="top"/>
    </xf>
    <xf numFmtId="0" fontId="3" fillId="2" borderId="0" xfId="0" applyFont="1" applyFill="1" applyAlignment="1">
      <alignment horizontal="left" vertical="top"/>
    </xf>
    <xf numFmtId="0" fontId="1" fillId="2" borderId="0" xfId="0" applyFont="1" applyFill="1" applyAlignment="1">
      <alignment horizontal="left" vertical="top"/>
    </xf>
    <xf numFmtId="0" fontId="5" fillId="2" borderId="0" xfId="0" applyFont="1" applyFill="1" applyAlignment="1">
      <alignment horizontal="left" vertical="top"/>
    </xf>
    <xf numFmtId="3" fontId="5" fillId="2" borderId="0" xfId="0" applyNumberFormat="1" applyFont="1" applyFill="1" applyAlignment="1">
      <alignment horizontal="right" vertical="top"/>
    </xf>
    <xf numFmtId="3" fontId="5" fillId="2" borderId="0" xfId="0" applyNumberFormat="1" applyFont="1" applyFill="1" applyAlignment="1">
      <alignment horizontal="left" vertical="top"/>
    </xf>
    <xf numFmtId="2" fontId="3" fillId="0" borderId="2" xfId="0" applyNumberFormat="1" applyFont="1" applyBorder="1" applyAlignment="1">
      <alignment horizontal="left" vertical="top"/>
    </xf>
    <xf numFmtId="0" fontId="1" fillId="2" borderId="1" xfId="0" applyFont="1" applyFill="1" applyBorder="1" applyAlignment="1">
      <alignment vertical="top" wrapText="1"/>
    </xf>
    <xf numFmtId="0" fontId="3" fillId="2" borderId="6" xfId="0" applyFont="1" applyFill="1" applyBorder="1" applyAlignment="1">
      <alignment horizontal="left" vertical="top"/>
    </xf>
    <xf numFmtId="0" fontId="3" fillId="2" borderId="5" xfId="0" applyFont="1" applyFill="1" applyBorder="1" applyAlignment="1">
      <alignment horizontal="left" vertical="top"/>
    </xf>
    <xf numFmtId="0" fontId="1" fillId="2" borderId="8" xfId="0" applyFont="1" applyFill="1" applyBorder="1" applyAlignment="1">
      <alignment vertical="top" wrapText="1"/>
    </xf>
    <xf numFmtId="0" fontId="8" fillId="2" borderId="0" xfId="0" applyFont="1" applyFill="1" applyAlignment="1">
      <alignment horizontal="left" vertical="top"/>
    </xf>
    <xf numFmtId="165" fontId="3" fillId="2" borderId="0" xfId="0" applyNumberFormat="1" applyFont="1" applyFill="1" applyAlignment="1">
      <alignment horizontal="left" vertical="top"/>
    </xf>
    <xf numFmtId="165" fontId="3" fillId="2" borderId="6" xfId="0" applyNumberFormat="1" applyFont="1" applyFill="1" applyBorder="1" applyAlignment="1">
      <alignment horizontal="left" vertical="top"/>
    </xf>
    <xf numFmtId="0" fontId="1" fillId="2" borderId="0" xfId="0" applyFont="1" applyFill="1" applyAlignment="1">
      <alignment horizontal="left" vertical="top" wrapText="1"/>
    </xf>
    <xf numFmtId="0" fontId="3" fillId="2" borderId="0" xfId="0" applyFont="1" applyFill="1" applyAlignment="1">
      <alignment vertical="top"/>
    </xf>
    <xf numFmtId="0" fontId="3" fillId="2" borderId="1" xfId="0" applyFont="1" applyFill="1" applyBorder="1" applyAlignment="1">
      <alignment horizontal="center" vertical="top"/>
    </xf>
    <xf numFmtId="3" fontId="3" fillId="2" borderId="0" xfId="0" applyNumberFormat="1" applyFont="1" applyFill="1" applyAlignment="1">
      <alignment horizontal="left" vertical="top"/>
    </xf>
    <xf numFmtId="0" fontId="3" fillId="2" borderId="0" xfId="0" applyFont="1" applyFill="1" applyAlignment="1">
      <alignment wrapText="1"/>
    </xf>
    <xf numFmtId="0" fontId="8" fillId="2" borderId="0" xfId="0" applyFont="1" applyFill="1" applyAlignment="1">
      <alignment horizontal="left" vertical="top" wrapText="1"/>
    </xf>
    <xf numFmtId="0" fontId="1" fillId="2" borderId="3" xfId="0" applyFont="1" applyFill="1" applyBorder="1" applyAlignment="1">
      <alignment horizontal="left" vertical="top" wrapText="1"/>
    </xf>
    <xf numFmtId="2" fontId="3" fillId="0" borderId="13" xfId="0" applyNumberFormat="1" applyFont="1" applyBorder="1" applyAlignment="1">
      <alignment horizontal="left" vertical="top"/>
    </xf>
    <xf numFmtId="0" fontId="3" fillId="0" borderId="1" xfId="0" applyFont="1" applyBorder="1" applyAlignment="1">
      <alignment horizontal="center" vertical="top"/>
    </xf>
    <xf numFmtId="0" fontId="3" fillId="0" borderId="0" xfId="0" applyFont="1" applyAlignment="1">
      <alignment horizontal="left" vertical="top"/>
    </xf>
    <xf numFmtId="0" fontId="10" fillId="0" borderId="1" xfId="0" applyFont="1" applyBorder="1" applyAlignment="1">
      <alignment horizontal="left" wrapText="1"/>
    </xf>
    <xf numFmtId="2" fontId="11" fillId="0" borderId="1" xfId="0" applyNumberFormat="1" applyFont="1" applyBorder="1" applyAlignment="1">
      <alignment horizontal="left" vertical="top"/>
    </xf>
    <xf numFmtId="3" fontId="11" fillId="0" borderId="1" xfId="0" applyNumberFormat="1" applyFont="1" applyBorder="1" applyAlignment="1">
      <alignment horizontal="right" vertical="top"/>
    </xf>
    <xf numFmtId="3" fontId="11" fillId="2" borderId="1" xfId="0" applyNumberFormat="1" applyFont="1" applyFill="1" applyBorder="1" applyAlignment="1">
      <alignment horizontal="center" vertical="top"/>
    </xf>
    <xf numFmtId="0" fontId="11" fillId="2" borderId="1" xfId="0" applyFont="1" applyFill="1" applyBorder="1" applyAlignment="1">
      <alignment horizontal="center" vertical="top"/>
    </xf>
    <xf numFmtId="9" fontId="11" fillId="2" borderId="1" xfId="0" applyNumberFormat="1" applyFont="1" applyFill="1" applyBorder="1" applyAlignment="1">
      <alignment horizontal="center" vertical="top"/>
    </xf>
    <xf numFmtId="166" fontId="11" fillId="2" borderId="1" xfId="0" applyNumberFormat="1" applyFont="1" applyFill="1" applyBorder="1" applyAlignment="1">
      <alignment horizontal="center" vertical="top"/>
    </xf>
    <xf numFmtId="3" fontId="11" fillId="0" borderId="1" xfId="0" applyNumberFormat="1" applyFont="1" applyBorder="1" applyAlignment="1">
      <alignment horizontal="center" vertical="top"/>
    </xf>
    <xf numFmtId="0" fontId="11" fillId="0" borderId="1" xfId="0" applyFont="1" applyBorder="1" applyAlignment="1">
      <alignment horizontal="center" vertical="top"/>
    </xf>
    <xf numFmtId="166" fontId="11" fillId="0" borderId="1" xfId="0" applyNumberFormat="1" applyFont="1" applyBorder="1" applyAlignment="1">
      <alignment horizontal="center" vertical="top"/>
    </xf>
    <xf numFmtId="9" fontId="11" fillId="0" borderId="1" xfId="0" applyNumberFormat="1" applyFont="1" applyBorder="1" applyAlignment="1">
      <alignment horizontal="center" vertical="top"/>
    </xf>
    <xf numFmtId="9" fontId="3" fillId="2" borderId="1" xfId="3" applyFont="1" applyFill="1" applyBorder="1" applyAlignment="1">
      <alignment horizontal="center" vertical="top"/>
    </xf>
    <xf numFmtId="9" fontId="10" fillId="0" borderId="1" xfId="0" applyNumberFormat="1" applyFont="1" applyBorder="1" applyAlignment="1">
      <alignment horizontal="center" wrapText="1"/>
    </xf>
    <xf numFmtId="14" fontId="10" fillId="0" borderId="1" xfId="0" applyNumberFormat="1" applyFont="1" applyBorder="1" applyAlignment="1">
      <alignment horizontal="center" wrapText="1"/>
    </xf>
    <xf numFmtId="0" fontId="10" fillId="0" borderId="1" xfId="0" applyFont="1" applyBorder="1" applyAlignment="1">
      <alignment horizontal="center" wrapText="1"/>
    </xf>
    <xf numFmtId="3" fontId="10" fillId="0" borderId="1" xfId="0" applyNumberFormat="1" applyFont="1" applyBorder="1" applyAlignment="1">
      <alignment horizontal="right" wrapText="1"/>
    </xf>
    <xf numFmtId="165" fontId="1" fillId="2" borderId="3" xfId="0" applyNumberFormat="1" applyFont="1" applyFill="1" applyBorder="1" applyAlignment="1">
      <alignment horizontal="left" vertical="top" wrapText="1"/>
    </xf>
    <xf numFmtId="165" fontId="1" fillId="2" borderId="11" xfId="0" applyNumberFormat="1" applyFont="1" applyFill="1" applyBorder="1" applyAlignment="1">
      <alignment horizontal="left" vertical="top" wrapText="1"/>
    </xf>
    <xf numFmtId="0" fontId="1" fillId="2" borderId="4" xfId="0" applyFont="1" applyFill="1" applyBorder="1" applyAlignment="1">
      <alignment horizontal="center" vertical="top"/>
    </xf>
    <xf numFmtId="0" fontId="1" fillId="2" borderId="5" xfId="0" applyFont="1" applyFill="1" applyBorder="1" applyAlignment="1">
      <alignment horizontal="center" vertical="top"/>
    </xf>
    <xf numFmtId="0" fontId="1" fillId="2" borderId="8" xfId="0" applyFont="1" applyFill="1" applyBorder="1" applyAlignment="1">
      <alignment horizontal="center" vertical="top"/>
    </xf>
    <xf numFmtId="0" fontId="1" fillId="2" borderId="7" xfId="0" applyFont="1" applyFill="1" applyBorder="1" applyAlignment="1">
      <alignment horizontal="center" vertical="top"/>
    </xf>
    <xf numFmtId="0" fontId="1" fillId="2" borderId="3" xfId="0" applyFont="1" applyFill="1" applyBorder="1" applyAlignment="1">
      <alignment horizontal="left" vertical="top" wrapText="1"/>
    </xf>
    <xf numFmtId="0" fontId="1" fillId="2" borderId="11" xfId="0" applyFont="1" applyFill="1" applyBorder="1" applyAlignment="1">
      <alignment horizontal="left" vertical="top" wrapText="1"/>
    </xf>
    <xf numFmtId="0" fontId="0" fillId="0" borderId="11" xfId="0" applyBorder="1" applyAlignment="1">
      <alignment horizontal="left" vertical="top" wrapText="1"/>
    </xf>
    <xf numFmtId="0" fontId="1" fillId="2" borderId="9" xfId="0" applyFont="1" applyFill="1" applyBorder="1" applyAlignment="1">
      <alignment horizontal="left" vertical="top" wrapText="1"/>
    </xf>
    <xf numFmtId="0" fontId="1" fillId="2" borderId="10" xfId="0" applyFont="1" applyFill="1" applyBorder="1" applyAlignment="1">
      <alignment horizontal="left" vertical="top" wrapText="1"/>
    </xf>
    <xf numFmtId="0" fontId="3" fillId="2" borderId="0" xfId="0" applyFont="1" applyFill="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1" fillId="2" borderId="8" xfId="0" applyFont="1" applyFill="1" applyBorder="1" applyAlignment="1">
      <alignment horizontal="left" vertical="top"/>
    </xf>
    <xf numFmtId="0" fontId="1" fillId="2" borderId="7" xfId="0" applyFont="1" applyFill="1" applyBorder="1" applyAlignment="1">
      <alignment horizontal="left" vertical="top"/>
    </xf>
    <xf numFmtId="0" fontId="1" fillId="2" borderId="12" xfId="0" applyFont="1" applyFill="1" applyBorder="1" applyAlignment="1">
      <alignment horizontal="left" vertical="top" wrapText="1"/>
    </xf>
    <xf numFmtId="2" fontId="1" fillId="2" borderId="3" xfId="0" applyNumberFormat="1" applyFont="1" applyFill="1" applyBorder="1" applyAlignment="1">
      <alignment horizontal="left" vertical="top" wrapText="1"/>
    </xf>
    <xf numFmtId="2" fontId="1" fillId="2" borderId="11" xfId="0" applyNumberFormat="1" applyFont="1" applyFill="1" applyBorder="1" applyAlignment="1">
      <alignment horizontal="left" vertical="top" wrapText="1"/>
    </xf>
    <xf numFmtId="0" fontId="6" fillId="0" borderId="0" xfId="0" applyFont="1" applyAlignment="1">
      <alignment wrapText="1"/>
    </xf>
    <xf numFmtId="0" fontId="3" fillId="2" borderId="0" xfId="0" applyFont="1" applyFill="1" applyAlignment="1">
      <alignment wrapText="1"/>
    </xf>
    <xf numFmtId="0" fontId="8" fillId="2" borderId="0" xfId="0" applyFont="1" applyFill="1" applyAlignment="1">
      <alignment horizontal="left" vertical="top" wrapText="1"/>
    </xf>
    <xf numFmtId="2" fontId="1" fillId="2" borderId="12" xfId="0" applyNumberFormat="1" applyFont="1" applyFill="1" applyBorder="1" applyAlignment="1">
      <alignment horizontal="left" vertical="top" wrapText="1"/>
    </xf>
  </cellXfs>
  <cellStyles count="4">
    <cellStyle name="Čárka 2" xfId="1" xr:uid="{00000000-0005-0000-0000-000000000000}"/>
    <cellStyle name="Normální" xfId="0" builtinId="0"/>
    <cellStyle name="Normální 2" xfId="2" xr:uid="{1186FFC1-50D8-41A4-837A-E340FC74D25E}"/>
    <cellStyle name="Procenta" xfId="3" builtinId="5"/>
  </cellStyles>
  <dxfs count="0"/>
  <tableStyles count="0" defaultTableStyle="TableStyleMedium2" defaultPivotStyle="PivotStyleLight16"/>
  <colors>
    <mruColors>
      <color rgb="FFB4B4B4"/>
      <color rgb="FFFE080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3" Type="http://schemas.openxmlformats.org/officeDocument/2006/relationships/externalLinkPath" Target="../Barevna_tab_2026-A-2-7-29_Vyroba_kratkometrazniho_hraneho_filmu1.xlsx" TargetMode="External"/><Relationship Id="rId2" Type="http://schemas.openxmlformats.org/officeDocument/2006/relationships/externalLinkPath" Target="https://sfkcz.sharepoint.com/sites/OKA128/Shared%20Documents/Tajemnick&#225;%20sekce%20OKA/01_Rady/01_KMG_rada/Jedn&#225;n&#237;%202026/6.%20jedn&#225;n&#237;%2010.%20-%2012.%206.%202026/Barevna_tab_2026-A-2-7-29_Vyroba_kratkometrazniho_hraneho_filmu1.xlsx" TargetMode="External"/><Relationship Id="rId1" Type="http://schemas.openxmlformats.org/officeDocument/2006/relationships/externalLinkPath" Target="/sites/OKA128/Shared%20Documents/Tajemnick&#225;%20sekce%20OKA/01_Rady/01_KMG_rada/Jedn&#225;n&#237;%202026/6.%20jedn&#225;n&#237;%2010.%20-%2012.%206.%202026/Barevna_tab_2026-A-2-7-29_Vyroba_kratkometrazniho_hraneho_filmu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Vyroba_kratky_hrany"/>
      <sheetName val="PBa"/>
      <sheetName val="PBi"/>
      <sheetName val="LO"/>
      <sheetName val="JS"/>
      <sheetName val="LW"/>
    </sheetNames>
    <sheetDataSet>
      <sheetData sheetId="0">
        <row r="20">
          <cell r="N20">
            <v>410000</v>
          </cell>
        </row>
        <row r="21">
          <cell r="N21">
            <v>600000</v>
          </cell>
        </row>
        <row r="22">
          <cell r="N22">
            <v>720000</v>
          </cell>
        </row>
        <row r="23">
          <cell r="N23">
            <v>770000</v>
          </cell>
        </row>
      </sheetData>
      <sheetData sheetId="1"/>
      <sheetData sheetId="2"/>
      <sheetData sheetId="3"/>
      <sheetData sheetId="4"/>
      <sheetData sheetId="5"/>
    </sheetDataSet>
  </externalBook>
</externalLink>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46F6A-84EB-7147-8B1A-16F0D0FA5D0A}">
  <sheetPr>
    <pageSetUpPr fitToPage="1"/>
  </sheetPr>
  <dimension ref="A1:W33"/>
  <sheetViews>
    <sheetView tabSelected="1" zoomScale="82" zoomScaleNormal="82" workbookViewId="0">
      <selection activeCell="A23" sqref="A23"/>
    </sheetView>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3" width="14.453125" style="2" customWidth="1"/>
    <col min="14" max="19" width="13.453125" style="2" customWidth="1"/>
    <col min="20" max="20" width="15.453125" style="13" customWidth="1"/>
    <col min="21" max="22" width="13.453125" style="13" customWidth="1"/>
    <col min="23" max="16384" width="9.1796875" style="2"/>
  </cols>
  <sheetData>
    <row r="1" spans="1:22" ht="38.25" customHeight="1" x14ac:dyDescent="0.35">
      <c r="A1" s="1" t="s">
        <v>0</v>
      </c>
    </row>
    <row r="2" spans="1:22" ht="15" customHeight="1" x14ac:dyDescent="0.35">
      <c r="A2" s="12" t="s">
        <v>1</v>
      </c>
      <c r="D2" s="3" t="s">
        <v>2</v>
      </c>
    </row>
    <row r="3" spans="1:22" ht="15" customHeight="1" x14ac:dyDescent="0.25">
      <c r="A3" s="12" t="s">
        <v>3</v>
      </c>
      <c r="D3" s="60" t="s">
        <v>4</v>
      </c>
      <c r="E3" s="60"/>
      <c r="F3" s="60"/>
      <c r="G3" s="60"/>
      <c r="H3" s="60"/>
      <c r="I3" s="60"/>
      <c r="J3" s="60"/>
      <c r="K3" s="60"/>
      <c r="L3" s="60"/>
      <c r="M3" s="60"/>
    </row>
    <row r="4" spans="1:22" ht="15" customHeight="1" x14ac:dyDescent="0.25">
      <c r="A4" s="3" t="s">
        <v>5</v>
      </c>
      <c r="D4" s="61" t="s">
        <v>6</v>
      </c>
      <c r="E4" s="61"/>
      <c r="F4" s="61"/>
      <c r="G4" s="61"/>
      <c r="H4" s="61"/>
      <c r="I4" s="61"/>
      <c r="J4" s="61"/>
      <c r="K4" s="61"/>
      <c r="L4" s="61"/>
      <c r="M4" s="61"/>
    </row>
    <row r="5" spans="1:22" ht="15" customHeight="1" x14ac:dyDescent="0.25">
      <c r="A5" s="12" t="s">
        <v>7</v>
      </c>
      <c r="D5" s="61" t="s">
        <v>8</v>
      </c>
      <c r="E5" s="61"/>
      <c r="F5" s="61"/>
      <c r="G5" s="61"/>
      <c r="H5" s="61"/>
      <c r="I5" s="61"/>
      <c r="J5" s="61"/>
      <c r="K5" s="61"/>
      <c r="L5" s="61"/>
      <c r="M5" s="61"/>
    </row>
    <row r="6" spans="1:22" ht="15" customHeight="1" x14ac:dyDescent="0.25">
      <c r="A6" s="12" t="s">
        <v>9</v>
      </c>
      <c r="D6" s="61" t="s">
        <v>10</v>
      </c>
      <c r="E6" s="61"/>
      <c r="F6" s="61"/>
      <c r="G6" s="61"/>
      <c r="H6" s="61"/>
      <c r="I6" s="61"/>
      <c r="J6" s="61"/>
      <c r="K6" s="61"/>
      <c r="L6" s="61"/>
      <c r="M6" s="61"/>
    </row>
    <row r="7" spans="1:22" ht="43" customHeight="1" x14ac:dyDescent="0.25">
      <c r="A7" s="62" t="s">
        <v>11</v>
      </c>
      <c r="B7" s="62"/>
      <c r="C7" s="62"/>
      <c r="D7" s="16" t="s">
        <v>12</v>
      </c>
      <c r="E7" s="19"/>
      <c r="F7" s="19"/>
      <c r="G7" s="19"/>
      <c r="H7" s="19"/>
      <c r="I7" s="19"/>
      <c r="J7" s="19"/>
      <c r="K7" s="19"/>
      <c r="L7" s="19"/>
      <c r="M7" s="19"/>
    </row>
    <row r="8" spans="1:22" ht="15" customHeight="1" x14ac:dyDescent="0.35">
      <c r="A8" s="3" t="s">
        <v>13</v>
      </c>
      <c r="B8" s="20"/>
      <c r="C8" s="20"/>
    </row>
    <row r="9" spans="1:22" ht="15" customHeight="1" x14ac:dyDescent="0.35">
      <c r="A9" s="3"/>
      <c r="B9" s="20"/>
      <c r="C9" s="20"/>
      <c r="D9" s="3" t="s">
        <v>14</v>
      </c>
    </row>
    <row r="10" spans="1:22" ht="43" customHeight="1" x14ac:dyDescent="0.35">
      <c r="D10" s="52" t="s">
        <v>15</v>
      </c>
      <c r="E10" s="52"/>
      <c r="F10" s="52"/>
      <c r="G10" s="52"/>
      <c r="H10" s="52"/>
      <c r="I10" s="52"/>
      <c r="J10" s="52"/>
      <c r="K10" s="52"/>
      <c r="L10" s="52"/>
      <c r="M10" s="52"/>
    </row>
    <row r="11" spans="1:22" ht="165" customHeight="1" x14ac:dyDescent="0.35">
      <c r="D11" s="52" t="s">
        <v>16</v>
      </c>
      <c r="E11" s="52"/>
      <c r="F11" s="52"/>
      <c r="G11" s="52"/>
      <c r="H11" s="52"/>
      <c r="I11" s="52"/>
      <c r="J11" s="52"/>
      <c r="K11" s="52"/>
      <c r="L11" s="52"/>
      <c r="M11" s="52"/>
    </row>
    <row r="12" spans="1:22" ht="32.25" customHeight="1" x14ac:dyDescent="0.35">
      <c r="D12" s="52" t="s">
        <v>17</v>
      </c>
      <c r="E12" s="52"/>
      <c r="F12" s="52"/>
      <c r="G12" s="52"/>
      <c r="H12" s="52"/>
      <c r="I12" s="52"/>
      <c r="J12" s="52"/>
      <c r="K12" s="52"/>
      <c r="L12" s="52"/>
      <c r="M12" s="52"/>
    </row>
    <row r="13" spans="1:22" ht="15" customHeight="1" x14ac:dyDescent="0.35">
      <c r="D13" s="52" t="s">
        <v>18</v>
      </c>
      <c r="E13" s="53"/>
      <c r="F13" s="53"/>
      <c r="G13" s="53"/>
      <c r="H13" s="53"/>
      <c r="I13" s="53"/>
      <c r="J13" s="53"/>
      <c r="K13" s="53"/>
      <c r="L13" s="53"/>
      <c r="M13" s="53"/>
    </row>
    <row r="14" spans="1:22" ht="15" customHeight="1" x14ac:dyDescent="0.35">
      <c r="D14" s="54" t="s">
        <v>19</v>
      </c>
      <c r="E14" s="53"/>
      <c r="F14" s="53"/>
      <c r="G14" s="53"/>
      <c r="H14" s="53"/>
      <c r="I14" s="53"/>
      <c r="J14" s="53"/>
      <c r="K14" s="53"/>
      <c r="L14" s="53"/>
      <c r="M14" s="53"/>
    </row>
    <row r="15" spans="1:22" ht="15" customHeight="1" x14ac:dyDescent="0.35">
      <c r="A15" s="3"/>
      <c r="G15" s="3"/>
      <c r="H15" s="3"/>
      <c r="I15" s="3"/>
      <c r="M15" s="10"/>
    </row>
    <row r="16" spans="1:22" ht="15" customHeight="1" x14ac:dyDescent="0.35">
      <c r="A16" s="47" t="s">
        <v>20</v>
      </c>
      <c r="B16" s="47" t="s">
        <v>21</v>
      </c>
      <c r="C16" s="47" t="s">
        <v>22</v>
      </c>
      <c r="D16" s="47" t="s">
        <v>23</v>
      </c>
      <c r="E16" s="58" t="s">
        <v>24</v>
      </c>
      <c r="F16" s="55" t="s">
        <v>25</v>
      </c>
      <c r="G16" s="56"/>
      <c r="H16" s="56"/>
      <c r="I16" s="56"/>
      <c r="J16" s="56"/>
      <c r="K16" s="56"/>
      <c r="L16" s="47" t="s">
        <v>26</v>
      </c>
      <c r="M16" s="47" t="s">
        <v>27</v>
      </c>
      <c r="N16" s="47" t="s">
        <v>28</v>
      </c>
      <c r="O16" s="47" t="s">
        <v>29</v>
      </c>
      <c r="P16" s="47" t="s">
        <v>30</v>
      </c>
      <c r="Q16" s="50" t="s">
        <v>31</v>
      </c>
      <c r="R16" s="50" t="s">
        <v>32</v>
      </c>
      <c r="S16" s="50" t="s">
        <v>33</v>
      </c>
      <c r="T16" s="41" t="s">
        <v>34</v>
      </c>
      <c r="U16" s="41" t="s">
        <v>35</v>
      </c>
      <c r="V16" s="41" t="s">
        <v>36</v>
      </c>
    </row>
    <row r="17" spans="1:23" ht="14.5" customHeight="1" x14ac:dyDescent="0.35">
      <c r="A17" s="48"/>
      <c r="B17" s="48"/>
      <c r="C17" s="48"/>
      <c r="D17" s="48"/>
      <c r="E17" s="59"/>
      <c r="F17" s="43" t="s">
        <v>37</v>
      </c>
      <c r="G17" s="44"/>
      <c r="H17" s="45" t="s">
        <v>38</v>
      </c>
      <c r="I17" s="46"/>
      <c r="J17" s="46"/>
      <c r="K17" s="46"/>
      <c r="L17" s="48"/>
      <c r="M17" s="48"/>
      <c r="N17" s="48"/>
      <c r="O17" s="48"/>
      <c r="P17" s="49"/>
      <c r="Q17" s="51"/>
      <c r="R17" s="51"/>
      <c r="S17" s="51"/>
      <c r="T17" s="42"/>
      <c r="U17" s="42"/>
      <c r="V17" s="42"/>
    </row>
    <row r="18" spans="1:23" ht="78" customHeight="1" x14ac:dyDescent="0.35">
      <c r="A18" s="48"/>
      <c r="B18" s="48"/>
      <c r="C18" s="48"/>
      <c r="D18" s="48"/>
      <c r="E18" s="59"/>
      <c r="F18" s="8" t="s">
        <v>39</v>
      </c>
      <c r="G18" s="8" t="s">
        <v>40</v>
      </c>
      <c r="H18" s="8" t="s">
        <v>41</v>
      </c>
      <c r="I18" s="8" t="s">
        <v>42</v>
      </c>
      <c r="J18" s="15" t="s">
        <v>43</v>
      </c>
      <c r="K18" s="11" t="s">
        <v>44</v>
      </c>
      <c r="L18" s="57"/>
      <c r="M18" s="48"/>
      <c r="N18" s="48"/>
      <c r="O18" s="48"/>
      <c r="P18" s="49"/>
      <c r="Q18" s="51"/>
      <c r="R18" s="51"/>
      <c r="S18" s="51"/>
      <c r="T18" s="42"/>
      <c r="U18" s="42"/>
      <c r="V18" s="42"/>
    </row>
    <row r="19" spans="1:23" ht="31" customHeight="1" x14ac:dyDescent="0.35">
      <c r="A19" s="48"/>
      <c r="B19" s="48"/>
      <c r="C19" s="48"/>
      <c r="D19" s="48"/>
      <c r="E19" s="59"/>
      <c r="F19" s="21" t="s">
        <v>45</v>
      </c>
      <c r="G19" s="21" t="s">
        <v>46</v>
      </c>
      <c r="H19" s="21" t="s">
        <v>47</v>
      </c>
      <c r="I19" s="21" t="s">
        <v>47</v>
      </c>
      <c r="J19" s="21" t="s">
        <v>46</v>
      </c>
      <c r="K19" s="21" t="s">
        <v>47</v>
      </c>
      <c r="L19" s="21"/>
      <c r="M19" s="48"/>
      <c r="N19" s="48"/>
      <c r="O19" s="48"/>
      <c r="P19" s="49"/>
      <c r="Q19" s="51"/>
      <c r="R19" s="51"/>
      <c r="S19" s="51"/>
      <c r="T19" s="42"/>
      <c r="U19" s="42"/>
      <c r="V19" s="42"/>
    </row>
    <row r="20" spans="1:23" ht="12.75" customHeight="1" x14ac:dyDescent="0.25">
      <c r="A20" s="25" t="s">
        <v>48</v>
      </c>
      <c r="B20" s="25" t="s">
        <v>49</v>
      </c>
      <c r="C20" s="25" t="s">
        <v>50</v>
      </c>
      <c r="D20" s="40">
        <v>1925000</v>
      </c>
      <c r="E20" s="40">
        <v>450000</v>
      </c>
      <c r="F20" s="26">
        <v>25.2</v>
      </c>
      <c r="G20" s="26">
        <v>16</v>
      </c>
      <c r="H20" s="26">
        <v>10</v>
      </c>
      <c r="I20" s="26">
        <v>8.1999999999999993</v>
      </c>
      <c r="J20" s="26">
        <v>18</v>
      </c>
      <c r="K20" s="26">
        <v>8</v>
      </c>
      <c r="L20" s="26">
        <v>85.4</v>
      </c>
      <c r="M20" s="27">
        <f>[1]Vyroba_kratky_hrany!N20</f>
        <v>410000</v>
      </c>
      <c r="N20" s="39" t="s">
        <v>51</v>
      </c>
      <c r="O20" s="28" t="s">
        <v>51</v>
      </c>
      <c r="P20" s="29" t="s">
        <v>52</v>
      </c>
      <c r="Q20" s="29" t="s">
        <v>52</v>
      </c>
      <c r="R20" s="37">
        <v>0.73</v>
      </c>
      <c r="S20" s="30">
        <v>0.9</v>
      </c>
      <c r="T20" s="38">
        <v>46630</v>
      </c>
      <c r="U20" s="38">
        <v>47483</v>
      </c>
      <c r="V20" s="36">
        <f>M20/(0.8*D20)</f>
        <v>0.26623376623376621</v>
      </c>
    </row>
    <row r="21" spans="1:23" ht="12.75" customHeight="1" x14ac:dyDescent="0.25">
      <c r="A21" s="25" t="s">
        <v>53</v>
      </c>
      <c r="B21" s="25" t="s">
        <v>54</v>
      </c>
      <c r="C21" s="25" t="s">
        <v>55</v>
      </c>
      <c r="D21" s="40">
        <v>1685000</v>
      </c>
      <c r="E21" s="40">
        <v>650000</v>
      </c>
      <c r="F21" s="26">
        <v>24.8</v>
      </c>
      <c r="G21" s="26">
        <v>17.399999999999999</v>
      </c>
      <c r="H21" s="26">
        <v>8</v>
      </c>
      <c r="I21" s="26">
        <v>8</v>
      </c>
      <c r="J21" s="26">
        <v>18</v>
      </c>
      <c r="K21" s="26">
        <v>9</v>
      </c>
      <c r="L21" s="26">
        <v>85.2</v>
      </c>
      <c r="M21" s="27">
        <f>[1]Vyroba_kratky_hrany!N21</f>
        <v>600000</v>
      </c>
      <c r="N21" s="39" t="s">
        <v>51</v>
      </c>
      <c r="O21" s="28" t="s">
        <v>51</v>
      </c>
      <c r="P21" s="29" t="s">
        <v>52</v>
      </c>
      <c r="Q21" s="29" t="s">
        <v>52</v>
      </c>
      <c r="R21" s="37">
        <v>0.76</v>
      </c>
      <c r="S21" s="30">
        <v>0.9</v>
      </c>
      <c r="T21" s="38">
        <v>47118</v>
      </c>
      <c r="U21" s="38">
        <v>47483</v>
      </c>
      <c r="V21" s="36">
        <f t="shared" ref="V21:V23" si="0">M21/(0.8*D21)</f>
        <v>0.44510385756676557</v>
      </c>
    </row>
    <row r="22" spans="1:23" ht="12.75" customHeight="1" x14ac:dyDescent="0.25">
      <c r="A22" s="25" t="s">
        <v>56</v>
      </c>
      <c r="B22" s="25" t="s">
        <v>57</v>
      </c>
      <c r="C22" s="25" t="s">
        <v>58</v>
      </c>
      <c r="D22" s="40">
        <v>1692000</v>
      </c>
      <c r="E22" s="40">
        <v>800000</v>
      </c>
      <c r="F22" s="26">
        <v>24.8</v>
      </c>
      <c r="G22" s="26">
        <v>18</v>
      </c>
      <c r="H22" s="26">
        <v>8.1999999999999993</v>
      </c>
      <c r="I22" s="26">
        <v>8</v>
      </c>
      <c r="J22" s="26">
        <v>17</v>
      </c>
      <c r="K22" s="26">
        <v>8</v>
      </c>
      <c r="L22" s="26">
        <v>84</v>
      </c>
      <c r="M22" s="27">
        <f>[1]Vyroba_kratky_hrany!N22</f>
        <v>720000</v>
      </c>
      <c r="N22" s="39" t="s">
        <v>52</v>
      </c>
      <c r="O22" s="28" t="s">
        <v>51</v>
      </c>
      <c r="P22" s="29" t="s">
        <v>52</v>
      </c>
      <c r="Q22" s="29" t="s">
        <v>52</v>
      </c>
      <c r="R22" s="37">
        <v>0.77</v>
      </c>
      <c r="S22" s="30">
        <v>0.9</v>
      </c>
      <c r="T22" s="38">
        <v>47483</v>
      </c>
      <c r="U22" s="38">
        <v>47483</v>
      </c>
      <c r="V22" s="36">
        <f t="shared" si="0"/>
        <v>0.53191489361702127</v>
      </c>
    </row>
    <row r="23" spans="1:23" ht="12.75" customHeight="1" x14ac:dyDescent="0.25">
      <c r="A23" s="25" t="s">
        <v>59</v>
      </c>
      <c r="B23" s="25" t="s">
        <v>60</v>
      </c>
      <c r="C23" s="25" t="s">
        <v>61</v>
      </c>
      <c r="D23" s="40">
        <v>2400000</v>
      </c>
      <c r="E23" s="40">
        <v>850000</v>
      </c>
      <c r="F23" s="26">
        <v>25.4</v>
      </c>
      <c r="G23" s="26">
        <v>16</v>
      </c>
      <c r="H23" s="26">
        <v>8</v>
      </c>
      <c r="I23" s="26">
        <v>7</v>
      </c>
      <c r="J23" s="26">
        <v>17</v>
      </c>
      <c r="K23" s="26">
        <v>8</v>
      </c>
      <c r="L23" s="26">
        <v>81.400000000000006</v>
      </c>
      <c r="M23" s="27">
        <f>[1]Vyroba_kratky_hrany!N23</f>
        <v>770000</v>
      </c>
      <c r="N23" s="39" t="s">
        <v>52</v>
      </c>
      <c r="O23" s="32" t="s">
        <v>62</v>
      </c>
      <c r="P23" s="29" t="s">
        <v>52</v>
      </c>
      <c r="Q23" s="33" t="s">
        <v>52</v>
      </c>
      <c r="R23" s="37">
        <v>0.35</v>
      </c>
      <c r="S23" s="35">
        <v>0.9</v>
      </c>
      <c r="T23" s="38">
        <v>47483</v>
      </c>
      <c r="U23" s="38">
        <v>47483</v>
      </c>
      <c r="V23" s="36">
        <f t="shared" si="0"/>
        <v>0.40104166666666669</v>
      </c>
      <c r="W23" s="24"/>
    </row>
    <row r="24" spans="1:23" ht="12.75" customHeight="1" x14ac:dyDescent="0.25">
      <c r="A24" s="25" t="s">
        <v>63</v>
      </c>
      <c r="B24" s="25" t="s">
        <v>64</v>
      </c>
      <c r="C24" s="25" t="s">
        <v>65</v>
      </c>
      <c r="D24" s="40">
        <v>2525000</v>
      </c>
      <c r="E24" s="40">
        <v>1000000</v>
      </c>
      <c r="F24" s="26">
        <v>24</v>
      </c>
      <c r="G24" s="26">
        <v>13.6</v>
      </c>
      <c r="H24" s="26">
        <v>7</v>
      </c>
      <c r="I24" s="26">
        <v>9</v>
      </c>
      <c r="J24" s="26">
        <v>16</v>
      </c>
      <c r="K24" s="26">
        <v>9</v>
      </c>
      <c r="L24" s="26">
        <v>78.599999999999994</v>
      </c>
      <c r="M24" s="27"/>
      <c r="N24" s="39" t="s">
        <v>51</v>
      </c>
      <c r="O24" s="29"/>
      <c r="P24" s="29" t="s">
        <v>52</v>
      </c>
      <c r="Q24" s="29"/>
      <c r="R24" s="37">
        <v>0.71</v>
      </c>
      <c r="S24" s="29"/>
      <c r="T24" s="38">
        <v>47187</v>
      </c>
      <c r="U24" s="31"/>
      <c r="V24" s="17">
        <f t="shared" ref="V24:V30" si="1">M24/(0.7*D24)</f>
        <v>0</v>
      </c>
    </row>
    <row r="25" spans="1:23" ht="12.75" customHeight="1" x14ac:dyDescent="0.25">
      <c r="A25" s="25" t="s">
        <v>66</v>
      </c>
      <c r="B25" s="25" t="s">
        <v>67</v>
      </c>
      <c r="C25" s="25" t="s">
        <v>68</v>
      </c>
      <c r="D25" s="40">
        <v>1871082</v>
      </c>
      <c r="E25" s="40">
        <v>650000</v>
      </c>
      <c r="F25" s="26">
        <v>20.6</v>
      </c>
      <c r="G25" s="26">
        <v>14.2</v>
      </c>
      <c r="H25" s="26">
        <v>9</v>
      </c>
      <c r="I25" s="26">
        <v>7</v>
      </c>
      <c r="J25" s="26">
        <v>15</v>
      </c>
      <c r="K25" s="26">
        <v>8</v>
      </c>
      <c r="L25" s="26">
        <v>73.8</v>
      </c>
      <c r="M25" s="27"/>
      <c r="N25" s="39" t="s">
        <v>51</v>
      </c>
      <c r="O25" s="28"/>
      <c r="P25" s="29" t="s">
        <v>52</v>
      </c>
      <c r="Q25" s="29"/>
      <c r="R25" s="37">
        <v>0.82</v>
      </c>
      <c r="S25" s="30"/>
      <c r="T25" s="38">
        <v>47483</v>
      </c>
      <c r="U25" s="31"/>
      <c r="V25" s="17">
        <f t="shared" si="1"/>
        <v>0</v>
      </c>
    </row>
    <row r="26" spans="1:23" ht="12.75" customHeight="1" x14ac:dyDescent="0.25">
      <c r="A26" s="25" t="s">
        <v>69</v>
      </c>
      <c r="B26" s="25" t="s">
        <v>70</v>
      </c>
      <c r="C26" s="25" t="s">
        <v>71</v>
      </c>
      <c r="D26" s="40">
        <v>1954893</v>
      </c>
      <c r="E26" s="40">
        <v>500000</v>
      </c>
      <c r="F26" s="26">
        <v>23</v>
      </c>
      <c r="G26" s="26">
        <v>13.4</v>
      </c>
      <c r="H26" s="26">
        <v>6</v>
      </c>
      <c r="I26" s="26">
        <v>7.2</v>
      </c>
      <c r="J26" s="26">
        <v>15</v>
      </c>
      <c r="K26" s="26">
        <v>9</v>
      </c>
      <c r="L26" s="26">
        <v>73.599999999999994</v>
      </c>
      <c r="M26" s="27"/>
      <c r="N26" s="39" t="s">
        <v>51</v>
      </c>
      <c r="O26" s="28"/>
      <c r="P26" s="29" t="s">
        <v>52</v>
      </c>
      <c r="Q26" s="29"/>
      <c r="R26" s="37">
        <v>0.64</v>
      </c>
      <c r="S26" s="29"/>
      <c r="T26" s="38">
        <v>46842</v>
      </c>
      <c r="U26" s="31"/>
      <c r="V26" s="17">
        <f t="shared" si="1"/>
        <v>0</v>
      </c>
    </row>
    <row r="27" spans="1:23" s="24" customFormat="1" ht="12.75" customHeight="1" x14ac:dyDescent="0.25">
      <c r="A27" s="25" t="s">
        <v>72</v>
      </c>
      <c r="B27" s="25" t="s">
        <v>60</v>
      </c>
      <c r="C27" s="25" t="s">
        <v>73</v>
      </c>
      <c r="D27" s="40">
        <v>2737000</v>
      </c>
      <c r="E27" s="40">
        <v>950000</v>
      </c>
      <c r="F27" s="26">
        <v>17.399999999999999</v>
      </c>
      <c r="G27" s="26">
        <v>11.8</v>
      </c>
      <c r="H27" s="26">
        <v>8</v>
      </c>
      <c r="I27" s="26">
        <v>7</v>
      </c>
      <c r="J27" s="26">
        <v>15</v>
      </c>
      <c r="K27" s="26">
        <v>8</v>
      </c>
      <c r="L27" s="26">
        <v>67.2</v>
      </c>
      <c r="M27" s="27"/>
      <c r="N27" s="39" t="s">
        <v>52</v>
      </c>
      <c r="O27" s="32"/>
      <c r="P27" s="29" t="s">
        <v>52</v>
      </c>
      <c r="Q27" s="33"/>
      <c r="R27" s="37">
        <v>0.85</v>
      </c>
      <c r="S27" s="35"/>
      <c r="T27" s="38">
        <v>47483</v>
      </c>
      <c r="U27" s="34"/>
      <c r="V27" s="23">
        <f t="shared" si="1"/>
        <v>0</v>
      </c>
    </row>
    <row r="28" spans="1:23" s="24" customFormat="1" ht="12.75" customHeight="1" x14ac:dyDescent="0.25">
      <c r="A28" s="25" t="s">
        <v>74</v>
      </c>
      <c r="B28" s="25" t="s">
        <v>75</v>
      </c>
      <c r="C28" s="25" t="s">
        <v>76</v>
      </c>
      <c r="D28" s="40">
        <v>612000</v>
      </c>
      <c r="E28" s="40">
        <v>350000</v>
      </c>
      <c r="F28" s="26">
        <v>17.600000000000001</v>
      </c>
      <c r="G28" s="26">
        <v>12.6</v>
      </c>
      <c r="H28" s="26">
        <v>7</v>
      </c>
      <c r="I28" s="26">
        <v>5</v>
      </c>
      <c r="J28" s="26">
        <v>14</v>
      </c>
      <c r="K28" s="26">
        <v>8</v>
      </c>
      <c r="L28" s="26">
        <v>64.2</v>
      </c>
      <c r="M28" s="27"/>
      <c r="N28" s="39" t="s">
        <v>51</v>
      </c>
      <c r="O28" s="28"/>
      <c r="P28" s="29" t="s">
        <v>52</v>
      </c>
      <c r="Q28" s="29"/>
      <c r="R28" s="37">
        <v>0.77</v>
      </c>
      <c r="S28" s="30"/>
      <c r="T28" s="38">
        <v>46538</v>
      </c>
      <c r="U28" s="31"/>
      <c r="V28" s="17">
        <f t="shared" si="1"/>
        <v>0</v>
      </c>
      <c r="W28" s="2"/>
    </row>
    <row r="29" spans="1:23" ht="12.75" customHeight="1" x14ac:dyDescent="0.25">
      <c r="A29" s="25" t="s">
        <v>77</v>
      </c>
      <c r="B29" s="25" t="s">
        <v>78</v>
      </c>
      <c r="C29" s="25" t="s">
        <v>79</v>
      </c>
      <c r="D29" s="40">
        <v>2143900</v>
      </c>
      <c r="E29" s="40">
        <v>900000</v>
      </c>
      <c r="F29" s="26">
        <v>14.6</v>
      </c>
      <c r="G29" s="26">
        <v>13.4</v>
      </c>
      <c r="H29" s="26">
        <v>6</v>
      </c>
      <c r="I29" s="26">
        <v>6.8</v>
      </c>
      <c r="J29" s="26">
        <v>15</v>
      </c>
      <c r="K29" s="26">
        <v>7</v>
      </c>
      <c r="L29" s="26">
        <v>62.8</v>
      </c>
      <c r="M29" s="27"/>
      <c r="N29" s="39" t="s">
        <v>80</v>
      </c>
      <c r="O29" s="28"/>
      <c r="P29" s="29" t="s">
        <v>52</v>
      </c>
      <c r="Q29" s="29"/>
      <c r="R29" s="37">
        <v>0.6</v>
      </c>
      <c r="S29" s="29"/>
      <c r="T29" s="38">
        <v>47118</v>
      </c>
      <c r="U29" s="31"/>
      <c r="V29" s="17">
        <f t="shared" si="1"/>
        <v>0</v>
      </c>
    </row>
    <row r="30" spans="1:23" ht="12.75" customHeight="1" x14ac:dyDescent="0.25">
      <c r="A30" s="25" t="s">
        <v>81</v>
      </c>
      <c r="B30" s="25" t="s">
        <v>82</v>
      </c>
      <c r="C30" s="25" t="s">
        <v>83</v>
      </c>
      <c r="D30" s="40">
        <v>915000</v>
      </c>
      <c r="E30" s="40">
        <v>600000</v>
      </c>
      <c r="F30" s="26">
        <v>19.399999999999999</v>
      </c>
      <c r="G30" s="26">
        <v>11.8</v>
      </c>
      <c r="H30" s="26">
        <v>5</v>
      </c>
      <c r="I30" s="26">
        <v>7</v>
      </c>
      <c r="J30" s="26">
        <v>9</v>
      </c>
      <c r="K30" s="26">
        <v>4</v>
      </c>
      <c r="L30" s="26">
        <v>56.2</v>
      </c>
      <c r="M30" s="27"/>
      <c r="N30" s="39" t="s">
        <v>51</v>
      </c>
      <c r="O30" s="28"/>
      <c r="P30" s="29" t="s">
        <v>52</v>
      </c>
      <c r="Q30" s="29"/>
      <c r="R30" s="37">
        <v>0.66</v>
      </c>
      <c r="S30" s="29"/>
      <c r="T30" s="38">
        <v>47483</v>
      </c>
      <c r="U30" s="31"/>
      <c r="V30" s="17">
        <f t="shared" si="1"/>
        <v>0</v>
      </c>
    </row>
    <row r="31" spans="1:23" ht="12.5" x14ac:dyDescent="0.35">
      <c r="A31" s="4"/>
      <c r="B31" s="4"/>
      <c r="C31" s="4"/>
      <c r="D31" s="5">
        <f>SUM(D20:D30)</f>
        <v>20460875</v>
      </c>
      <c r="E31" s="5">
        <f>SUM(E20:E30)</f>
        <v>7700000</v>
      </c>
      <c r="F31" s="4"/>
      <c r="G31" s="4"/>
      <c r="H31" s="4"/>
      <c r="I31" s="4"/>
      <c r="J31" s="4"/>
      <c r="K31" s="4"/>
      <c r="L31" s="4"/>
      <c r="M31" s="5">
        <f>SUM(M20:M30)</f>
        <v>2500000</v>
      </c>
      <c r="S31" s="9"/>
      <c r="T31" s="14"/>
      <c r="U31" s="14"/>
      <c r="V31" s="14"/>
    </row>
    <row r="32" spans="1:23" ht="12.5" x14ac:dyDescent="0.35">
      <c r="A32" s="4"/>
      <c r="B32" s="4"/>
      <c r="C32" s="4"/>
      <c r="D32" s="4"/>
      <c r="E32" s="6"/>
      <c r="F32" s="4"/>
      <c r="G32" s="4"/>
      <c r="H32" s="4"/>
      <c r="I32" s="4"/>
      <c r="J32" s="4"/>
      <c r="K32" s="4"/>
      <c r="L32" s="4" t="s">
        <v>84</v>
      </c>
      <c r="M32" s="5">
        <f>2500000-M31</f>
        <v>0</v>
      </c>
      <c r="O32" s="18"/>
    </row>
    <row r="33" spans="15:15" ht="12.75" customHeight="1" x14ac:dyDescent="0.35">
      <c r="O33" s="18"/>
    </row>
  </sheetData>
  <mergeCells count="29">
    <mergeCell ref="D3:M3"/>
    <mergeCell ref="D4:M4"/>
    <mergeCell ref="D5:M5"/>
    <mergeCell ref="D6:M6"/>
    <mergeCell ref="A7:C7"/>
    <mergeCell ref="A16:A19"/>
    <mergeCell ref="B16:B19"/>
    <mergeCell ref="C16:C19"/>
    <mergeCell ref="D16:D19"/>
    <mergeCell ref="E16:E19"/>
    <mergeCell ref="D11:M11"/>
    <mergeCell ref="D10:M10"/>
    <mergeCell ref="S16:S19"/>
    <mergeCell ref="T16:T19"/>
    <mergeCell ref="U16:U19"/>
    <mergeCell ref="D12:M12"/>
    <mergeCell ref="D13:M13"/>
    <mergeCell ref="D14:M14"/>
    <mergeCell ref="F16:K16"/>
    <mergeCell ref="L16:L18"/>
    <mergeCell ref="V16:V19"/>
    <mergeCell ref="F17:G17"/>
    <mergeCell ref="H17:K17"/>
    <mergeCell ref="M16:M19"/>
    <mergeCell ref="N16:N19"/>
    <mergeCell ref="O16:O19"/>
    <mergeCell ref="P16:P19"/>
    <mergeCell ref="Q16:Q19"/>
    <mergeCell ref="R16:R19"/>
  </mergeCells>
  <dataValidations count="8">
    <dataValidation type="decimal" operator="lessThanOrEqual" allowBlank="1" showInputMessage="1" showErrorMessage="1" error="max. 10" sqref="J31:K1048576 J15:K17 J1:K9 J11:K12" xr:uid="{4FEC91C9-3291-BD42-BF12-D0C8388720E7}">
      <formula1>10</formula1>
    </dataValidation>
    <dataValidation type="decimal" operator="lessThanOrEqual" allowBlank="1" showInputMessage="1" showErrorMessage="1" error="max. 5" sqref="I15:I17 I31:I1048576 I1:I9 I11:I12" xr:uid="{96EF130C-E3E6-9940-B8BD-0244140E03B7}">
      <formula1>20</formula1>
    </dataValidation>
    <dataValidation type="decimal" operator="lessThanOrEqual" allowBlank="1" showInputMessage="1" showErrorMessage="1" error="max. 15" sqref="H15:H17 H31:H1048576 H1:H9 H11:H12" xr:uid="{352E7DA5-429C-9D42-AB24-F9EB9DDA0CC5}">
      <formula1>10</formula1>
    </dataValidation>
    <dataValidation type="decimal" operator="lessThanOrEqual" allowBlank="1" showInputMessage="1" showErrorMessage="1" error="max. 15" sqref="G31:G1048576 G15:G17 G1:G9 G11:G12" xr:uid="{21FC633D-092A-1A42-87FE-9C53E0DC29C8}">
      <formula1>20</formula1>
    </dataValidation>
    <dataValidation type="decimal" operator="lessThanOrEqual" allowBlank="1" showInputMessage="1" showErrorMessage="1" error="max. 40" sqref="F31:F1048576 F15:F17 F1:F9 F11:F12" xr:uid="{30F5FD63-D574-4F43-AF50-C7CD6D3500E7}">
      <formula1>30</formula1>
    </dataValidation>
    <dataValidation type="decimal" operator="lessThanOrEqual" allowBlank="1" showInputMessage="1" showErrorMessage="1" sqref="F20:F30" xr:uid="{CEA51768-1AEF-E047-8681-04178E22CE01}">
      <formula1>30</formula1>
    </dataValidation>
    <dataValidation type="decimal" operator="lessThanOrEqual" allowBlank="1" showInputMessage="1" showErrorMessage="1" sqref="J20:J30 G20:G30" xr:uid="{5646FF64-26F0-5944-8061-BED39E7BC361}">
      <formula1>20</formula1>
    </dataValidation>
    <dataValidation type="decimal" operator="lessThanOrEqual" allowBlank="1" showInputMessage="1" showErrorMessage="1" sqref="H20:I30 K20:K30" xr:uid="{DC04BBD9-9E4C-454F-9B59-B9CA8E3104B9}">
      <formula1>10</formula1>
    </dataValidation>
  </dataValidations>
  <pageMargins left="0.7" right="0.7" top="0.78740157499999996" bottom="0.78740157499999996" header="0.3" footer="0.3"/>
  <pageSetup scale="3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06507-CFA4-2442-8239-3861139898DA}">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21</v>
      </c>
      <c r="G20" s="7">
        <v>14</v>
      </c>
      <c r="H20" s="7">
        <v>9</v>
      </c>
      <c r="I20" s="7">
        <v>7</v>
      </c>
      <c r="J20" s="7">
        <v>15</v>
      </c>
      <c r="K20" s="7">
        <v>8</v>
      </c>
      <c r="L20" s="22">
        <f>SUM(F20:K20)</f>
        <v>74</v>
      </c>
    </row>
    <row r="21" spans="1:12" ht="12.75" customHeight="1" x14ac:dyDescent="0.25">
      <c r="A21" s="25" t="s">
        <v>48</v>
      </c>
      <c r="B21" s="25" t="s">
        <v>49</v>
      </c>
      <c r="C21" s="25" t="s">
        <v>50</v>
      </c>
      <c r="D21" s="40">
        <v>1925000</v>
      </c>
      <c r="E21" s="40">
        <v>450000</v>
      </c>
      <c r="F21" s="7">
        <v>26</v>
      </c>
      <c r="G21" s="7">
        <v>16</v>
      </c>
      <c r="H21" s="7">
        <v>10</v>
      </c>
      <c r="I21" s="7">
        <v>8</v>
      </c>
      <c r="J21" s="7">
        <v>18</v>
      </c>
      <c r="K21" s="7">
        <v>8</v>
      </c>
      <c r="L21" s="22">
        <f t="shared" ref="L21:L30" si="0">SUM(F21:K21)</f>
        <v>86</v>
      </c>
    </row>
    <row r="22" spans="1:12" ht="12.75" customHeight="1" x14ac:dyDescent="0.25">
      <c r="A22" s="25" t="s">
        <v>56</v>
      </c>
      <c r="B22" s="25" t="s">
        <v>57</v>
      </c>
      <c r="C22" s="25" t="s">
        <v>58</v>
      </c>
      <c r="D22" s="40">
        <v>1692000</v>
      </c>
      <c r="E22" s="40">
        <v>800000</v>
      </c>
      <c r="F22" s="7">
        <v>25</v>
      </c>
      <c r="G22" s="7">
        <v>18</v>
      </c>
      <c r="H22" s="7">
        <v>8</v>
      </c>
      <c r="I22" s="7">
        <v>8</v>
      </c>
      <c r="J22" s="7">
        <v>17</v>
      </c>
      <c r="K22" s="7">
        <v>8</v>
      </c>
      <c r="L22" s="22">
        <f t="shared" si="0"/>
        <v>84</v>
      </c>
    </row>
    <row r="23" spans="1:12" ht="12.75" customHeight="1" x14ac:dyDescent="0.25">
      <c r="A23" s="25" t="s">
        <v>81</v>
      </c>
      <c r="B23" s="25" t="s">
        <v>82</v>
      </c>
      <c r="C23" s="25" t="s">
        <v>83</v>
      </c>
      <c r="D23" s="40">
        <v>915000</v>
      </c>
      <c r="E23" s="40">
        <v>600000</v>
      </c>
      <c r="F23" s="7">
        <v>20</v>
      </c>
      <c r="G23" s="7">
        <v>12</v>
      </c>
      <c r="H23" s="7">
        <v>5</v>
      </c>
      <c r="I23" s="7">
        <v>7</v>
      </c>
      <c r="J23" s="7">
        <v>9</v>
      </c>
      <c r="K23" s="7">
        <v>4</v>
      </c>
      <c r="L23" s="22">
        <f t="shared" si="0"/>
        <v>57</v>
      </c>
    </row>
    <row r="24" spans="1:12" ht="12.75" customHeight="1" x14ac:dyDescent="0.25">
      <c r="A24" s="25" t="s">
        <v>74</v>
      </c>
      <c r="B24" s="25" t="s">
        <v>75</v>
      </c>
      <c r="C24" s="25" t="s">
        <v>76</v>
      </c>
      <c r="D24" s="40">
        <v>612000</v>
      </c>
      <c r="E24" s="40">
        <v>350000</v>
      </c>
      <c r="F24" s="7">
        <v>18</v>
      </c>
      <c r="G24" s="7">
        <v>13</v>
      </c>
      <c r="H24" s="7">
        <v>7</v>
      </c>
      <c r="I24" s="7">
        <v>5</v>
      </c>
      <c r="J24" s="7">
        <v>14</v>
      </c>
      <c r="K24" s="7">
        <v>8</v>
      </c>
      <c r="L24" s="22">
        <f t="shared" si="0"/>
        <v>65</v>
      </c>
    </row>
    <row r="25" spans="1:12" ht="12.75" customHeight="1" x14ac:dyDescent="0.25">
      <c r="A25" s="25" t="s">
        <v>69</v>
      </c>
      <c r="B25" s="25" t="s">
        <v>70</v>
      </c>
      <c r="C25" s="25" t="s">
        <v>71</v>
      </c>
      <c r="D25" s="40">
        <v>1954893</v>
      </c>
      <c r="E25" s="40">
        <v>500000</v>
      </c>
      <c r="F25" s="7">
        <v>24</v>
      </c>
      <c r="G25" s="7">
        <v>14</v>
      </c>
      <c r="H25" s="7">
        <v>6</v>
      </c>
      <c r="I25" s="7">
        <v>7</v>
      </c>
      <c r="J25" s="7">
        <v>15</v>
      </c>
      <c r="K25" s="7">
        <v>9</v>
      </c>
      <c r="L25" s="22">
        <f t="shared" si="0"/>
        <v>75</v>
      </c>
    </row>
    <row r="26" spans="1:12" ht="12.75" customHeight="1" x14ac:dyDescent="0.25">
      <c r="A26" s="25" t="s">
        <v>77</v>
      </c>
      <c r="B26" s="25" t="s">
        <v>78</v>
      </c>
      <c r="C26" s="25" t="s">
        <v>79</v>
      </c>
      <c r="D26" s="40">
        <v>2143900</v>
      </c>
      <c r="E26" s="40">
        <v>900000</v>
      </c>
      <c r="F26" s="7">
        <v>15</v>
      </c>
      <c r="G26" s="7">
        <v>14</v>
      </c>
      <c r="H26" s="7">
        <v>6</v>
      </c>
      <c r="I26" s="7">
        <v>7</v>
      </c>
      <c r="J26" s="7">
        <v>15</v>
      </c>
      <c r="K26" s="7">
        <v>7</v>
      </c>
      <c r="L26" s="22">
        <f t="shared" si="0"/>
        <v>64</v>
      </c>
    </row>
    <row r="27" spans="1:12" ht="12.75" customHeight="1" x14ac:dyDescent="0.25">
      <c r="A27" s="25" t="s">
        <v>59</v>
      </c>
      <c r="B27" s="25" t="s">
        <v>60</v>
      </c>
      <c r="C27" s="25" t="s">
        <v>61</v>
      </c>
      <c r="D27" s="40">
        <v>2400000</v>
      </c>
      <c r="E27" s="40">
        <v>850000</v>
      </c>
      <c r="F27" s="7">
        <v>25</v>
      </c>
      <c r="G27" s="7">
        <v>16</v>
      </c>
      <c r="H27" s="7">
        <v>8</v>
      </c>
      <c r="I27" s="7">
        <v>7</v>
      </c>
      <c r="J27" s="7">
        <v>17</v>
      </c>
      <c r="K27" s="7">
        <v>8</v>
      </c>
      <c r="L27" s="22">
        <f t="shared" si="0"/>
        <v>81</v>
      </c>
    </row>
    <row r="28" spans="1:12" ht="12.75" customHeight="1" x14ac:dyDescent="0.25">
      <c r="A28" s="25" t="s">
        <v>72</v>
      </c>
      <c r="B28" s="25" t="s">
        <v>60</v>
      </c>
      <c r="C28" s="25" t="s">
        <v>73</v>
      </c>
      <c r="D28" s="40">
        <v>2737000</v>
      </c>
      <c r="E28" s="40">
        <v>950000</v>
      </c>
      <c r="F28" s="7">
        <v>18</v>
      </c>
      <c r="G28" s="7">
        <v>12</v>
      </c>
      <c r="H28" s="7">
        <v>8</v>
      </c>
      <c r="I28" s="7">
        <v>7</v>
      </c>
      <c r="J28" s="7">
        <v>15</v>
      </c>
      <c r="K28" s="7">
        <v>8</v>
      </c>
      <c r="L28" s="22">
        <f t="shared" si="0"/>
        <v>68</v>
      </c>
    </row>
    <row r="29" spans="1:12" ht="12.75" customHeight="1" x14ac:dyDescent="0.25">
      <c r="A29" s="25" t="s">
        <v>53</v>
      </c>
      <c r="B29" s="25" t="s">
        <v>54</v>
      </c>
      <c r="C29" s="25" t="s">
        <v>55</v>
      </c>
      <c r="D29" s="40">
        <v>1685000</v>
      </c>
      <c r="E29" s="40">
        <v>650000</v>
      </c>
      <c r="F29" s="7">
        <v>27</v>
      </c>
      <c r="G29" s="7">
        <v>18</v>
      </c>
      <c r="H29" s="7">
        <v>8</v>
      </c>
      <c r="I29" s="7">
        <v>8</v>
      </c>
      <c r="J29" s="7">
        <v>18</v>
      </c>
      <c r="K29" s="7">
        <v>9</v>
      </c>
      <c r="L29" s="22">
        <f t="shared" si="0"/>
        <v>88</v>
      </c>
    </row>
    <row r="30" spans="1:12" ht="12.75" customHeight="1" x14ac:dyDescent="0.25">
      <c r="A30" s="25" t="s">
        <v>63</v>
      </c>
      <c r="B30" s="25" t="s">
        <v>64</v>
      </c>
      <c r="C30" s="25" t="s">
        <v>65</v>
      </c>
      <c r="D30" s="40">
        <v>2525000</v>
      </c>
      <c r="E30" s="40">
        <v>1000000</v>
      </c>
      <c r="F30" s="7">
        <v>24</v>
      </c>
      <c r="G30" s="7">
        <v>14</v>
      </c>
      <c r="H30" s="7">
        <v>7</v>
      </c>
      <c r="I30" s="7">
        <v>9</v>
      </c>
      <c r="J30" s="7">
        <v>16</v>
      </c>
      <c r="K30" s="7">
        <v>9</v>
      </c>
      <c r="L30" s="22">
        <f t="shared" si="0"/>
        <v>79</v>
      </c>
    </row>
  </sheetData>
  <mergeCells count="19">
    <mergeCell ref="A16:A19"/>
    <mergeCell ref="B16:B19"/>
    <mergeCell ref="C16:C19"/>
    <mergeCell ref="D16:D19"/>
    <mergeCell ref="D10:L10"/>
    <mergeCell ref="E16:E19"/>
    <mergeCell ref="F17:G17"/>
    <mergeCell ref="H17:K17"/>
    <mergeCell ref="L16:L18"/>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error="max. 40" sqref="F15:F17 F1:F9 F11:F12 F31:F1048576" xr:uid="{1FD58841-DE52-6644-A04A-ADA3DBA25F8A}">
      <formula1>30</formula1>
    </dataValidation>
    <dataValidation type="decimal" operator="lessThanOrEqual" allowBlank="1" showInputMessage="1" showErrorMessage="1" error="max. 15" sqref="G15:G17 G1:G9 G11:G12 G31:G1048576" xr:uid="{5BD62C59-9A2E-F642-BA81-0B995BC0A847}">
      <formula1>20</formula1>
    </dataValidation>
    <dataValidation type="decimal" operator="lessThanOrEqual" allowBlank="1" showInputMessage="1" showErrorMessage="1" error="max. 15" sqref="H15:H17 H1:H9 H11:H12 H31:H1048576" xr:uid="{33973B65-44CB-774B-8A9A-FB29B16941FF}">
      <formula1>10</formula1>
    </dataValidation>
    <dataValidation type="decimal" operator="lessThanOrEqual" allowBlank="1" showInputMessage="1" showErrorMessage="1" error="max. 5" sqref="I15:I17 I1:I9 I11:I12 I31:I1048576" xr:uid="{39EB4FD6-74CA-D34B-B305-6AC8E3EBD359}">
      <formula1>20</formula1>
    </dataValidation>
    <dataValidation type="decimal" operator="lessThanOrEqual" allowBlank="1" showInputMessage="1" showErrorMessage="1" error="max. 10" sqref="J15:K17 J1:K9 J11:K12 J31:K1048576" xr:uid="{0F548120-094D-3D43-BB7A-3F00873AFC26}">
      <formula1>10</formula1>
    </dataValidation>
    <dataValidation type="decimal" operator="lessThanOrEqual" allowBlank="1" showInputMessage="1" showErrorMessage="1" sqref="K20:K30 H20:I30" xr:uid="{6DC6F6B1-4409-7C42-943A-A364C05CDEB4}">
      <formula1>10</formula1>
    </dataValidation>
    <dataValidation type="decimal" operator="lessThanOrEqual" allowBlank="1" showInputMessage="1" showErrorMessage="1" sqref="G20:G30 J20:J30" xr:uid="{564A451A-3BA0-1746-9372-6FBCC333126B}">
      <formula1>20</formula1>
    </dataValidation>
    <dataValidation type="decimal" operator="lessThanOrEqual" allowBlank="1" showInputMessage="1" showErrorMessage="1" sqref="F20:F30" xr:uid="{FAC0CDC6-6F4A-7F45-9BD8-8F8A857EBC11}">
      <formula1>30</formula1>
    </dataValidation>
  </dataValidations>
  <pageMargins left="0.7" right="0.7" top="0.78740157499999996" bottom="0.78740157499999996" header="0.3" footer="0.3"/>
  <pageSetup scale="3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BAFB84-6CAD-AA42-9F25-025DD9AE2D8F}">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21</v>
      </c>
      <c r="G20" s="7">
        <v>14</v>
      </c>
      <c r="H20" s="7">
        <v>9</v>
      </c>
      <c r="I20" s="7">
        <v>7</v>
      </c>
      <c r="J20" s="7">
        <v>15</v>
      </c>
      <c r="K20" s="7">
        <v>8</v>
      </c>
      <c r="L20" s="22">
        <f>SUM(F20:K20)</f>
        <v>74</v>
      </c>
    </row>
    <row r="21" spans="1:12" ht="12.75" customHeight="1" x14ac:dyDescent="0.25">
      <c r="A21" s="25" t="s">
        <v>48</v>
      </c>
      <c r="B21" s="25" t="s">
        <v>49</v>
      </c>
      <c r="C21" s="25" t="s">
        <v>50</v>
      </c>
      <c r="D21" s="40">
        <v>1925000</v>
      </c>
      <c r="E21" s="40">
        <v>450000</v>
      </c>
      <c r="F21" s="7">
        <v>22</v>
      </c>
      <c r="G21" s="7">
        <v>16</v>
      </c>
      <c r="H21" s="7">
        <v>10</v>
      </c>
      <c r="I21" s="7">
        <v>8</v>
      </c>
      <c r="J21" s="7">
        <v>18</v>
      </c>
      <c r="K21" s="7">
        <v>8</v>
      </c>
      <c r="L21" s="22">
        <f t="shared" ref="L21:L30" si="0">SUM(F21:K21)</f>
        <v>82</v>
      </c>
    </row>
    <row r="22" spans="1:12" ht="12.75" customHeight="1" x14ac:dyDescent="0.25">
      <c r="A22" s="25" t="s">
        <v>56</v>
      </c>
      <c r="B22" s="25" t="s">
        <v>57</v>
      </c>
      <c r="C22" s="25" t="s">
        <v>58</v>
      </c>
      <c r="D22" s="40">
        <v>1692000</v>
      </c>
      <c r="E22" s="40">
        <v>800000</v>
      </c>
      <c r="F22" s="7">
        <v>27</v>
      </c>
      <c r="G22" s="7">
        <v>18</v>
      </c>
      <c r="H22" s="7">
        <v>8</v>
      </c>
      <c r="I22" s="7">
        <v>8</v>
      </c>
      <c r="J22" s="7">
        <v>17</v>
      </c>
      <c r="K22" s="7">
        <v>8</v>
      </c>
      <c r="L22" s="22">
        <f t="shared" si="0"/>
        <v>86</v>
      </c>
    </row>
    <row r="23" spans="1:12" ht="12.75" customHeight="1" x14ac:dyDescent="0.25">
      <c r="A23" s="25" t="s">
        <v>81</v>
      </c>
      <c r="B23" s="25" t="s">
        <v>82</v>
      </c>
      <c r="C23" s="25" t="s">
        <v>83</v>
      </c>
      <c r="D23" s="40">
        <v>915000</v>
      </c>
      <c r="E23" s="40">
        <v>600000</v>
      </c>
      <c r="F23" s="7">
        <v>20</v>
      </c>
      <c r="G23" s="7">
        <v>12</v>
      </c>
      <c r="H23" s="7">
        <v>5</v>
      </c>
      <c r="I23" s="7">
        <v>7</v>
      </c>
      <c r="J23" s="7">
        <v>9</v>
      </c>
      <c r="K23" s="7">
        <v>4</v>
      </c>
      <c r="L23" s="22">
        <f t="shared" si="0"/>
        <v>57</v>
      </c>
    </row>
    <row r="24" spans="1:12" ht="12.75" customHeight="1" x14ac:dyDescent="0.25">
      <c r="A24" s="25" t="s">
        <v>74</v>
      </c>
      <c r="B24" s="25" t="s">
        <v>75</v>
      </c>
      <c r="C24" s="25" t="s">
        <v>76</v>
      </c>
      <c r="D24" s="40">
        <v>612000</v>
      </c>
      <c r="E24" s="40">
        <v>350000</v>
      </c>
      <c r="F24" s="7">
        <v>18</v>
      </c>
      <c r="G24" s="7">
        <v>13</v>
      </c>
      <c r="H24" s="7">
        <v>7</v>
      </c>
      <c r="I24" s="7">
        <v>5</v>
      </c>
      <c r="J24" s="7">
        <v>14</v>
      </c>
      <c r="K24" s="7">
        <v>8</v>
      </c>
      <c r="L24" s="22">
        <f t="shared" si="0"/>
        <v>65</v>
      </c>
    </row>
    <row r="25" spans="1:12" ht="12.75" customHeight="1" x14ac:dyDescent="0.25">
      <c r="A25" s="25" t="s">
        <v>69</v>
      </c>
      <c r="B25" s="25" t="s">
        <v>70</v>
      </c>
      <c r="C25" s="25" t="s">
        <v>71</v>
      </c>
      <c r="D25" s="40">
        <v>1954893</v>
      </c>
      <c r="E25" s="40">
        <v>500000</v>
      </c>
      <c r="F25" s="7">
        <v>24</v>
      </c>
      <c r="G25" s="7">
        <v>14</v>
      </c>
      <c r="H25" s="7">
        <v>6</v>
      </c>
      <c r="I25" s="7">
        <v>7</v>
      </c>
      <c r="J25" s="7">
        <v>15</v>
      </c>
      <c r="K25" s="7">
        <v>9</v>
      </c>
      <c r="L25" s="22">
        <f t="shared" si="0"/>
        <v>75</v>
      </c>
    </row>
    <row r="26" spans="1:12" ht="12.75" customHeight="1" x14ac:dyDescent="0.25">
      <c r="A26" s="25" t="s">
        <v>77</v>
      </c>
      <c r="B26" s="25" t="s">
        <v>78</v>
      </c>
      <c r="C26" s="25" t="s">
        <v>79</v>
      </c>
      <c r="D26" s="40">
        <v>2143900</v>
      </c>
      <c r="E26" s="40">
        <v>900000</v>
      </c>
      <c r="F26" s="7">
        <v>15</v>
      </c>
      <c r="G26" s="7">
        <v>14</v>
      </c>
      <c r="H26" s="7">
        <v>6</v>
      </c>
      <c r="I26" s="7">
        <v>7</v>
      </c>
      <c r="J26" s="7">
        <v>15</v>
      </c>
      <c r="K26" s="7">
        <v>7</v>
      </c>
      <c r="L26" s="22">
        <f t="shared" si="0"/>
        <v>64</v>
      </c>
    </row>
    <row r="27" spans="1:12" ht="12.75" customHeight="1" x14ac:dyDescent="0.25">
      <c r="A27" s="25" t="s">
        <v>59</v>
      </c>
      <c r="B27" s="25" t="s">
        <v>60</v>
      </c>
      <c r="C27" s="25" t="s">
        <v>61</v>
      </c>
      <c r="D27" s="40">
        <v>2400000</v>
      </c>
      <c r="E27" s="40">
        <v>850000</v>
      </c>
      <c r="F27" s="7">
        <v>25</v>
      </c>
      <c r="G27" s="7">
        <v>16</v>
      </c>
      <c r="H27" s="7">
        <v>8</v>
      </c>
      <c r="I27" s="7">
        <v>7</v>
      </c>
      <c r="J27" s="7">
        <v>17</v>
      </c>
      <c r="K27" s="7">
        <v>8</v>
      </c>
      <c r="L27" s="22">
        <f t="shared" si="0"/>
        <v>81</v>
      </c>
    </row>
    <row r="28" spans="1:12" ht="12.75" customHeight="1" x14ac:dyDescent="0.25">
      <c r="A28" s="25" t="s">
        <v>72</v>
      </c>
      <c r="B28" s="25" t="s">
        <v>60</v>
      </c>
      <c r="C28" s="25" t="s">
        <v>73</v>
      </c>
      <c r="D28" s="40">
        <v>2737000</v>
      </c>
      <c r="E28" s="40">
        <v>950000</v>
      </c>
      <c r="F28" s="7">
        <v>18</v>
      </c>
      <c r="G28" s="7">
        <v>12</v>
      </c>
      <c r="H28" s="7">
        <v>8</v>
      </c>
      <c r="I28" s="7">
        <v>7</v>
      </c>
      <c r="J28" s="7">
        <v>15</v>
      </c>
      <c r="K28" s="7">
        <v>8</v>
      </c>
      <c r="L28" s="22">
        <f t="shared" si="0"/>
        <v>68</v>
      </c>
    </row>
    <row r="29" spans="1:12" ht="12.75" customHeight="1" x14ac:dyDescent="0.25">
      <c r="A29" s="25" t="s">
        <v>53</v>
      </c>
      <c r="B29" s="25" t="s">
        <v>54</v>
      </c>
      <c r="C29" s="25" t="s">
        <v>55</v>
      </c>
      <c r="D29" s="40">
        <v>1685000</v>
      </c>
      <c r="E29" s="40">
        <v>650000</v>
      </c>
      <c r="F29" s="7">
        <v>20</v>
      </c>
      <c r="G29" s="7">
        <v>18</v>
      </c>
      <c r="H29" s="7">
        <v>8</v>
      </c>
      <c r="I29" s="7">
        <v>8</v>
      </c>
      <c r="J29" s="7">
        <v>18</v>
      </c>
      <c r="K29" s="7">
        <v>9</v>
      </c>
      <c r="L29" s="22">
        <f t="shared" si="0"/>
        <v>81</v>
      </c>
    </row>
    <row r="30" spans="1:12" ht="12.75" customHeight="1" x14ac:dyDescent="0.25">
      <c r="A30" s="25" t="s">
        <v>63</v>
      </c>
      <c r="B30" s="25" t="s">
        <v>64</v>
      </c>
      <c r="C30" s="25" t="s">
        <v>65</v>
      </c>
      <c r="D30" s="40">
        <v>2525000</v>
      </c>
      <c r="E30" s="40">
        <v>1000000</v>
      </c>
      <c r="F30" s="7">
        <v>24</v>
      </c>
      <c r="G30" s="7">
        <v>14</v>
      </c>
      <c r="H30" s="7">
        <v>7</v>
      </c>
      <c r="I30" s="7">
        <v>9</v>
      </c>
      <c r="J30" s="7">
        <v>16</v>
      </c>
      <c r="K30" s="7">
        <v>9</v>
      </c>
      <c r="L30" s="22">
        <f t="shared" si="0"/>
        <v>79</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sqref="F20:F30" xr:uid="{AAC42520-A2B2-45C6-89F0-1F9F47C81961}">
      <formula1>30</formula1>
    </dataValidation>
    <dataValidation type="decimal" operator="lessThanOrEqual" allowBlank="1" showInputMessage="1" showErrorMessage="1" sqref="G20:G30 J20:J30" xr:uid="{5FB7918A-BF19-4164-B02C-007C2B1F2321}">
      <formula1>20</formula1>
    </dataValidation>
    <dataValidation type="decimal" operator="lessThanOrEqual" allowBlank="1" showInputMessage="1" showErrorMessage="1" sqref="K20:K30 H20:I30" xr:uid="{3B069DC0-25C7-4E5E-9840-21DA4B9BD97B}">
      <formula1>10</formula1>
    </dataValidation>
    <dataValidation type="decimal" operator="lessThanOrEqual" allowBlank="1" showInputMessage="1" showErrorMessage="1" error="max. 10" sqref="J15:K17 J1:K9 J11:K12 J31:K1048576" xr:uid="{53F919DA-0742-4C8C-97C7-90FD4DBF6C58}">
      <formula1>10</formula1>
    </dataValidation>
    <dataValidation type="decimal" operator="lessThanOrEqual" allowBlank="1" showInputMessage="1" showErrorMessage="1" error="max. 5" sqref="I15:I17 I1:I9 I11:I12 I31:I1048576" xr:uid="{65D9C94F-B27C-466F-9861-86C545A8B2BC}">
      <formula1>20</formula1>
    </dataValidation>
    <dataValidation type="decimal" operator="lessThanOrEqual" allowBlank="1" showInputMessage="1" showErrorMessage="1" error="max. 15" sqref="H15:H17 H1:H9 H11:H12 H31:H1048576" xr:uid="{A139E787-187F-430B-92C5-48664024B3AD}">
      <formula1>10</formula1>
    </dataValidation>
    <dataValidation type="decimal" operator="lessThanOrEqual" allowBlank="1" showInputMessage="1" showErrorMessage="1" error="max. 15" sqref="G15:G17 G1:G9 G11:G12 G31:G1048576" xr:uid="{E0658D2C-09D7-4FB6-B170-0309E669C960}">
      <formula1>20</formula1>
    </dataValidation>
    <dataValidation type="decimal" operator="lessThanOrEqual" allowBlank="1" showInputMessage="1" showErrorMessage="1" error="max. 40" sqref="F15:F17 F1:F9 F11:F12 F31:F1048576" xr:uid="{4B45FFE4-DD91-4E7B-97A8-E2BE22283962}">
      <formula1>30</formula1>
    </dataValidation>
  </dataValidations>
  <pageMargins left="0.7" right="0.7" top="0.78740157499999996" bottom="0.78740157499999996" header="0.3" footer="0.3"/>
  <pageSetup scale="3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DE02E-0CF7-D44E-BAFF-A0E45B0088C0}">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21</v>
      </c>
      <c r="G20" s="7">
        <v>14</v>
      </c>
      <c r="H20" s="7">
        <v>9</v>
      </c>
      <c r="I20" s="7">
        <v>7</v>
      </c>
      <c r="J20" s="7">
        <v>15</v>
      </c>
      <c r="K20" s="7">
        <v>8</v>
      </c>
      <c r="L20" s="22">
        <f>SUM(F20:K20)</f>
        <v>74</v>
      </c>
    </row>
    <row r="21" spans="1:12" ht="12.75" customHeight="1" x14ac:dyDescent="0.25">
      <c r="A21" s="25" t="s">
        <v>48</v>
      </c>
      <c r="B21" s="25" t="s">
        <v>49</v>
      </c>
      <c r="C21" s="25" t="s">
        <v>50</v>
      </c>
      <c r="D21" s="40">
        <v>1925000</v>
      </c>
      <c r="E21" s="40">
        <v>450000</v>
      </c>
      <c r="F21" s="7">
        <v>26</v>
      </c>
      <c r="G21" s="7">
        <v>16</v>
      </c>
      <c r="H21" s="7">
        <v>10</v>
      </c>
      <c r="I21" s="7">
        <v>9</v>
      </c>
      <c r="J21" s="7">
        <v>18</v>
      </c>
      <c r="K21" s="7">
        <v>8</v>
      </c>
      <c r="L21" s="22">
        <f t="shared" ref="L21:L30" si="0">SUM(F21:K21)</f>
        <v>87</v>
      </c>
    </row>
    <row r="22" spans="1:12" ht="12.75" customHeight="1" x14ac:dyDescent="0.25">
      <c r="A22" s="25" t="s">
        <v>56</v>
      </c>
      <c r="B22" s="25" t="s">
        <v>57</v>
      </c>
      <c r="C22" s="25" t="s">
        <v>58</v>
      </c>
      <c r="D22" s="40">
        <v>1692000</v>
      </c>
      <c r="E22" s="40">
        <v>800000</v>
      </c>
      <c r="F22" s="7">
        <v>24</v>
      </c>
      <c r="G22" s="7">
        <v>18</v>
      </c>
      <c r="H22" s="7">
        <v>9</v>
      </c>
      <c r="I22" s="7">
        <v>8</v>
      </c>
      <c r="J22" s="7">
        <v>17</v>
      </c>
      <c r="K22" s="7">
        <v>8</v>
      </c>
      <c r="L22" s="22">
        <f t="shared" si="0"/>
        <v>84</v>
      </c>
    </row>
    <row r="23" spans="1:12" ht="12.75" customHeight="1" x14ac:dyDescent="0.25">
      <c r="A23" s="25" t="s">
        <v>81</v>
      </c>
      <c r="B23" s="25" t="s">
        <v>82</v>
      </c>
      <c r="C23" s="25" t="s">
        <v>83</v>
      </c>
      <c r="D23" s="40">
        <v>915000</v>
      </c>
      <c r="E23" s="40">
        <v>600000</v>
      </c>
      <c r="F23" s="7">
        <v>20</v>
      </c>
      <c r="G23" s="7">
        <v>12</v>
      </c>
      <c r="H23" s="7">
        <v>5</v>
      </c>
      <c r="I23" s="7">
        <v>7</v>
      </c>
      <c r="J23" s="7">
        <v>9</v>
      </c>
      <c r="K23" s="7">
        <v>4</v>
      </c>
      <c r="L23" s="22">
        <f t="shared" si="0"/>
        <v>57</v>
      </c>
    </row>
    <row r="24" spans="1:12" ht="12.75" customHeight="1" x14ac:dyDescent="0.25">
      <c r="A24" s="25" t="s">
        <v>74</v>
      </c>
      <c r="B24" s="25" t="s">
        <v>75</v>
      </c>
      <c r="C24" s="25" t="s">
        <v>76</v>
      </c>
      <c r="D24" s="40">
        <v>612000</v>
      </c>
      <c r="E24" s="40">
        <v>350000</v>
      </c>
      <c r="F24" s="7">
        <v>18</v>
      </c>
      <c r="G24" s="7">
        <v>13</v>
      </c>
      <c r="H24" s="7">
        <v>7</v>
      </c>
      <c r="I24" s="7">
        <v>5</v>
      </c>
      <c r="J24" s="7">
        <v>14</v>
      </c>
      <c r="K24" s="7">
        <v>8</v>
      </c>
      <c r="L24" s="22">
        <f t="shared" si="0"/>
        <v>65</v>
      </c>
    </row>
    <row r="25" spans="1:12" ht="12.75" customHeight="1" x14ac:dyDescent="0.25">
      <c r="A25" s="25" t="s">
        <v>69</v>
      </c>
      <c r="B25" s="25" t="s">
        <v>70</v>
      </c>
      <c r="C25" s="25" t="s">
        <v>71</v>
      </c>
      <c r="D25" s="40">
        <v>1954893</v>
      </c>
      <c r="E25" s="40">
        <v>500000</v>
      </c>
      <c r="F25" s="7">
        <v>24</v>
      </c>
      <c r="G25" s="7">
        <v>14</v>
      </c>
      <c r="H25" s="7">
        <v>6</v>
      </c>
      <c r="I25" s="7">
        <v>8</v>
      </c>
      <c r="J25" s="7">
        <v>15</v>
      </c>
      <c r="K25" s="7">
        <v>9</v>
      </c>
      <c r="L25" s="22">
        <f t="shared" si="0"/>
        <v>76</v>
      </c>
    </row>
    <row r="26" spans="1:12" ht="12.75" customHeight="1" x14ac:dyDescent="0.25">
      <c r="A26" s="25" t="s">
        <v>77</v>
      </c>
      <c r="B26" s="25" t="s">
        <v>78</v>
      </c>
      <c r="C26" s="25" t="s">
        <v>79</v>
      </c>
      <c r="D26" s="40">
        <v>2143900</v>
      </c>
      <c r="E26" s="40">
        <v>900000</v>
      </c>
      <c r="F26" s="7">
        <v>15</v>
      </c>
      <c r="G26" s="7">
        <v>14</v>
      </c>
      <c r="H26" s="7">
        <v>6</v>
      </c>
      <c r="I26" s="7">
        <v>7</v>
      </c>
      <c r="J26" s="7">
        <v>15</v>
      </c>
      <c r="K26" s="7">
        <v>7</v>
      </c>
      <c r="L26" s="22">
        <f t="shared" si="0"/>
        <v>64</v>
      </c>
    </row>
    <row r="27" spans="1:12" ht="12.75" customHeight="1" x14ac:dyDescent="0.25">
      <c r="A27" s="25" t="s">
        <v>59</v>
      </c>
      <c r="B27" s="25" t="s">
        <v>60</v>
      </c>
      <c r="C27" s="25" t="s">
        <v>61</v>
      </c>
      <c r="D27" s="40">
        <v>2400000</v>
      </c>
      <c r="E27" s="40">
        <v>850000</v>
      </c>
      <c r="F27" s="7">
        <v>25</v>
      </c>
      <c r="G27" s="7">
        <v>15</v>
      </c>
      <c r="H27" s="7">
        <v>8</v>
      </c>
      <c r="I27" s="7">
        <v>7</v>
      </c>
      <c r="J27" s="7">
        <v>17</v>
      </c>
      <c r="K27" s="7">
        <v>8</v>
      </c>
      <c r="L27" s="22">
        <f t="shared" si="0"/>
        <v>80</v>
      </c>
    </row>
    <row r="28" spans="1:12" ht="12.75" customHeight="1" x14ac:dyDescent="0.25">
      <c r="A28" s="25" t="s">
        <v>72</v>
      </c>
      <c r="B28" s="25" t="s">
        <v>60</v>
      </c>
      <c r="C28" s="25" t="s">
        <v>73</v>
      </c>
      <c r="D28" s="40">
        <v>2737000</v>
      </c>
      <c r="E28" s="40">
        <v>950000</v>
      </c>
      <c r="F28" s="7">
        <v>18</v>
      </c>
      <c r="G28" s="7">
        <v>12</v>
      </c>
      <c r="H28" s="7">
        <v>8</v>
      </c>
      <c r="I28" s="7">
        <v>7</v>
      </c>
      <c r="J28" s="7">
        <v>15</v>
      </c>
      <c r="K28" s="7">
        <v>8</v>
      </c>
      <c r="L28" s="22">
        <f t="shared" si="0"/>
        <v>68</v>
      </c>
    </row>
    <row r="29" spans="1:12" ht="12.75" customHeight="1" x14ac:dyDescent="0.25">
      <c r="A29" s="25" t="s">
        <v>53</v>
      </c>
      <c r="B29" s="25" t="s">
        <v>54</v>
      </c>
      <c r="C29" s="25" t="s">
        <v>55</v>
      </c>
      <c r="D29" s="40">
        <v>1685000</v>
      </c>
      <c r="E29" s="40">
        <v>650000</v>
      </c>
      <c r="F29" s="7">
        <v>26</v>
      </c>
      <c r="G29" s="7">
        <v>17</v>
      </c>
      <c r="H29" s="7">
        <v>8</v>
      </c>
      <c r="I29" s="7">
        <v>8</v>
      </c>
      <c r="J29" s="7">
        <v>18</v>
      </c>
      <c r="K29" s="7">
        <v>9</v>
      </c>
      <c r="L29" s="22">
        <f t="shared" si="0"/>
        <v>86</v>
      </c>
    </row>
    <row r="30" spans="1:12" ht="12.75" customHeight="1" x14ac:dyDescent="0.25">
      <c r="A30" s="25" t="s">
        <v>63</v>
      </c>
      <c r="B30" s="25" t="s">
        <v>64</v>
      </c>
      <c r="C30" s="25" t="s">
        <v>65</v>
      </c>
      <c r="D30" s="40">
        <v>2525000</v>
      </c>
      <c r="E30" s="40">
        <v>1000000</v>
      </c>
      <c r="F30" s="7">
        <v>24</v>
      </c>
      <c r="G30" s="7">
        <v>14</v>
      </c>
      <c r="H30" s="7">
        <v>7</v>
      </c>
      <c r="I30" s="7">
        <v>9</v>
      </c>
      <c r="J30" s="7">
        <v>16</v>
      </c>
      <c r="K30" s="7">
        <v>9</v>
      </c>
      <c r="L30" s="22">
        <f t="shared" si="0"/>
        <v>79</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error="max. 40" sqref="F15:F17 F1:F9 F11:F12 F31:F1048576" xr:uid="{BC82C273-4910-49C1-9210-1133BEB0C62B}">
      <formula1>30</formula1>
    </dataValidation>
    <dataValidation type="decimal" operator="lessThanOrEqual" allowBlank="1" showInputMessage="1" showErrorMessage="1" error="max. 15" sqref="G15:G17 G1:G9 G11:G12 G31:G1048576" xr:uid="{2C543F21-9590-48B1-9415-0A923B36D009}">
      <formula1>20</formula1>
    </dataValidation>
    <dataValidation type="decimal" operator="lessThanOrEqual" allowBlank="1" showInputMessage="1" showErrorMessage="1" error="max. 15" sqref="H15:H17 H1:H9 H11:H12 H31:H1048576" xr:uid="{B427ABAF-C1FB-46F1-8CE7-017D267042A1}">
      <formula1>10</formula1>
    </dataValidation>
    <dataValidation type="decimal" operator="lessThanOrEqual" allowBlank="1" showInputMessage="1" showErrorMessage="1" error="max. 5" sqref="I15:I17 I1:I9 I11:I12 I31:I1048576" xr:uid="{B281C44E-75BF-4EBD-8DAD-7A69B5D25444}">
      <formula1>20</formula1>
    </dataValidation>
    <dataValidation type="decimal" operator="lessThanOrEqual" allowBlank="1" showInputMessage="1" showErrorMessage="1" error="max. 10" sqref="J15:K17 J1:K9 J11:K12 J31:K1048576" xr:uid="{96B1DBA3-F8FC-4C40-92A3-2FAB89E14860}">
      <formula1>10</formula1>
    </dataValidation>
    <dataValidation type="decimal" operator="lessThanOrEqual" allowBlank="1" showInputMessage="1" showErrorMessage="1" sqref="K20:K30 H20:I30" xr:uid="{1F2AB72C-814C-4353-8254-3CD8D702C4C5}">
      <formula1>10</formula1>
    </dataValidation>
    <dataValidation type="decimal" operator="lessThanOrEqual" allowBlank="1" showInputMessage="1" showErrorMessage="1" sqref="G20:G30 J20:J30" xr:uid="{177CA762-0F69-4D80-A07A-5D6EBA29C0DF}">
      <formula1>20</formula1>
    </dataValidation>
    <dataValidation type="decimal" operator="lessThanOrEqual" allowBlank="1" showInputMessage="1" showErrorMessage="1" sqref="F20:F30" xr:uid="{9AE097E3-B604-4A78-88AE-75FB89DD6498}">
      <formula1>30</formula1>
    </dataValidation>
  </dataValidations>
  <pageMargins left="0.7" right="0.7" top="0.78740157499999996" bottom="0.78740157499999996" header="0.3" footer="0.3"/>
  <pageSetup scale="3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FAB4B-DF48-FF48-9C4C-0A431980EBA5}">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20</v>
      </c>
      <c r="G20" s="7">
        <v>15</v>
      </c>
      <c r="H20" s="7">
        <v>9</v>
      </c>
      <c r="I20" s="7">
        <v>7</v>
      </c>
      <c r="J20" s="7">
        <v>15</v>
      </c>
      <c r="K20" s="7">
        <v>8</v>
      </c>
      <c r="L20" s="22">
        <f>SUM(F20:K20)</f>
        <v>74</v>
      </c>
    </row>
    <row r="21" spans="1:12" ht="12.75" customHeight="1" x14ac:dyDescent="0.25">
      <c r="A21" s="25" t="s">
        <v>48</v>
      </c>
      <c r="B21" s="25" t="s">
        <v>49</v>
      </c>
      <c r="C21" s="25" t="s">
        <v>50</v>
      </c>
      <c r="D21" s="40">
        <v>1925000</v>
      </c>
      <c r="E21" s="40">
        <v>450000</v>
      </c>
      <c r="F21" s="7">
        <v>26</v>
      </c>
      <c r="G21" s="7">
        <v>16</v>
      </c>
      <c r="H21" s="7">
        <v>10</v>
      </c>
      <c r="I21" s="7">
        <v>8</v>
      </c>
      <c r="J21" s="7">
        <v>18</v>
      </c>
      <c r="K21" s="7">
        <v>8</v>
      </c>
      <c r="L21" s="22">
        <f t="shared" ref="L21:L30" si="0">SUM(F21:K21)</f>
        <v>86</v>
      </c>
    </row>
    <row r="22" spans="1:12" ht="12.75" customHeight="1" x14ac:dyDescent="0.25">
      <c r="A22" s="25" t="s">
        <v>56</v>
      </c>
      <c r="B22" s="25" t="s">
        <v>57</v>
      </c>
      <c r="C22" s="25" t="s">
        <v>58</v>
      </c>
      <c r="D22" s="40">
        <v>1692000</v>
      </c>
      <c r="E22" s="40">
        <v>800000</v>
      </c>
      <c r="F22" s="7">
        <v>26</v>
      </c>
      <c r="G22" s="7">
        <v>18</v>
      </c>
      <c r="H22" s="7">
        <v>8</v>
      </c>
      <c r="I22" s="7">
        <v>8</v>
      </c>
      <c r="J22" s="7">
        <v>17</v>
      </c>
      <c r="K22" s="7">
        <v>8</v>
      </c>
      <c r="L22" s="22">
        <f t="shared" si="0"/>
        <v>85</v>
      </c>
    </row>
    <row r="23" spans="1:12" ht="12.75" customHeight="1" x14ac:dyDescent="0.25">
      <c r="A23" s="25" t="s">
        <v>81</v>
      </c>
      <c r="B23" s="25" t="s">
        <v>82</v>
      </c>
      <c r="C23" s="25" t="s">
        <v>83</v>
      </c>
      <c r="D23" s="40">
        <v>915000</v>
      </c>
      <c r="E23" s="40">
        <v>600000</v>
      </c>
      <c r="F23" s="7">
        <v>19</v>
      </c>
      <c r="G23" s="7">
        <v>11</v>
      </c>
      <c r="H23" s="7">
        <v>5</v>
      </c>
      <c r="I23" s="7">
        <v>7</v>
      </c>
      <c r="J23" s="7">
        <v>9</v>
      </c>
      <c r="K23" s="7">
        <v>4</v>
      </c>
      <c r="L23" s="22">
        <f t="shared" si="0"/>
        <v>55</v>
      </c>
    </row>
    <row r="24" spans="1:12" ht="12.75" customHeight="1" x14ac:dyDescent="0.25">
      <c r="A24" s="25" t="s">
        <v>74</v>
      </c>
      <c r="B24" s="25" t="s">
        <v>75</v>
      </c>
      <c r="C24" s="25" t="s">
        <v>76</v>
      </c>
      <c r="D24" s="40">
        <v>612000</v>
      </c>
      <c r="E24" s="40">
        <v>350000</v>
      </c>
      <c r="F24" s="7">
        <v>18</v>
      </c>
      <c r="G24" s="7">
        <v>12</v>
      </c>
      <c r="H24" s="7">
        <v>7</v>
      </c>
      <c r="I24" s="7">
        <v>5</v>
      </c>
      <c r="J24" s="7">
        <v>14</v>
      </c>
      <c r="K24" s="7">
        <v>8</v>
      </c>
      <c r="L24" s="22">
        <f t="shared" si="0"/>
        <v>64</v>
      </c>
    </row>
    <row r="25" spans="1:12" ht="12.75" customHeight="1" x14ac:dyDescent="0.25">
      <c r="A25" s="25" t="s">
        <v>69</v>
      </c>
      <c r="B25" s="25" t="s">
        <v>70</v>
      </c>
      <c r="C25" s="25" t="s">
        <v>71</v>
      </c>
      <c r="D25" s="40">
        <v>1954893</v>
      </c>
      <c r="E25" s="40">
        <v>500000</v>
      </c>
      <c r="F25" s="7">
        <v>23</v>
      </c>
      <c r="G25" s="7">
        <v>13</v>
      </c>
      <c r="H25" s="7">
        <v>6</v>
      </c>
      <c r="I25" s="7">
        <v>7</v>
      </c>
      <c r="J25" s="7">
        <v>15</v>
      </c>
      <c r="K25" s="7">
        <v>9</v>
      </c>
      <c r="L25" s="22">
        <f t="shared" si="0"/>
        <v>73</v>
      </c>
    </row>
    <row r="26" spans="1:12" ht="12.75" customHeight="1" x14ac:dyDescent="0.25">
      <c r="A26" s="25" t="s">
        <v>77</v>
      </c>
      <c r="B26" s="25" t="s">
        <v>78</v>
      </c>
      <c r="C26" s="25" t="s">
        <v>79</v>
      </c>
      <c r="D26" s="40">
        <v>2143900</v>
      </c>
      <c r="E26" s="40">
        <v>900000</v>
      </c>
      <c r="F26" s="7">
        <v>14</v>
      </c>
      <c r="G26" s="7">
        <v>13</v>
      </c>
      <c r="H26" s="7">
        <v>6</v>
      </c>
      <c r="I26" s="7">
        <v>6</v>
      </c>
      <c r="J26" s="7">
        <v>15</v>
      </c>
      <c r="K26" s="7">
        <v>7</v>
      </c>
      <c r="L26" s="22">
        <f t="shared" si="0"/>
        <v>61</v>
      </c>
    </row>
    <row r="27" spans="1:12" ht="12.75" customHeight="1" x14ac:dyDescent="0.25">
      <c r="A27" s="25" t="s">
        <v>59</v>
      </c>
      <c r="B27" s="25" t="s">
        <v>60</v>
      </c>
      <c r="C27" s="25" t="s">
        <v>61</v>
      </c>
      <c r="D27" s="40">
        <v>2400000</v>
      </c>
      <c r="E27" s="40">
        <v>850000</v>
      </c>
      <c r="F27" s="7">
        <v>26</v>
      </c>
      <c r="G27" s="7">
        <v>17</v>
      </c>
      <c r="H27" s="7">
        <v>8</v>
      </c>
      <c r="I27" s="7">
        <v>7</v>
      </c>
      <c r="J27" s="7">
        <v>17</v>
      </c>
      <c r="K27" s="7">
        <v>8</v>
      </c>
      <c r="L27" s="22">
        <f t="shared" si="0"/>
        <v>83</v>
      </c>
    </row>
    <row r="28" spans="1:12" ht="12.75" customHeight="1" x14ac:dyDescent="0.25">
      <c r="A28" s="25" t="s">
        <v>72</v>
      </c>
      <c r="B28" s="25" t="s">
        <v>60</v>
      </c>
      <c r="C28" s="25" t="s">
        <v>73</v>
      </c>
      <c r="D28" s="40">
        <v>2737000</v>
      </c>
      <c r="E28" s="40">
        <v>950000</v>
      </c>
      <c r="F28" s="7">
        <v>17</v>
      </c>
      <c r="G28" s="7">
        <v>11</v>
      </c>
      <c r="H28" s="7">
        <v>8</v>
      </c>
      <c r="I28" s="7">
        <v>7</v>
      </c>
      <c r="J28" s="7">
        <v>15</v>
      </c>
      <c r="K28" s="7">
        <v>8</v>
      </c>
      <c r="L28" s="22">
        <f t="shared" si="0"/>
        <v>66</v>
      </c>
    </row>
    <row r="29" spans="1:12" ht="12.75" customHeight="1" x14ac:dyDescent="0.25">
      <c r="A29" s="25" t="s">
        <v>53</v>
      </c>
      <c r="B29" s="25" t="s">
        <v>54</v>
      </c>
      <c r="C29" s="25" t="s">
        <v>55</v>
      </c>
      <c r="D29" s="40">
        <v>1685000</v>
      </c>
      <c r="E29" s="40">
        <v>650000</v>
      </c>
      <c r="F29" s="7">
        <v>27</v>
      </c>
      <c r="G29" s="7">
        <v>18</v>
      </c>
      <c r="H29" s="7">
        <v>8</v>
      </c>
      <c r="I29" s="7">
        <v>8</v>
      </c>
      <c r="J29" s="7">
        <v>18</v>
      </c>
      <c r="K29" s="7">
        <v>9</v>
      </c>
      <c r="L29" s="22">
        <f t="shared" si="0"/>
        <v>88</v>
      </c>
    </row>
    <row r="30" spans="1:12" ht="12.75" customHeight="1" x14ac:dyDescent="0.25">
      <c r="A30" s="25" t="s">
        <v>63</v>
      </c>
      <c r="B30" s="25" t="s">
        <v>64</v>
      </c>
      <c r="C30" s="25" t="s">
        <v>65</v>
      </c>
      <c r="D30" s="40">
        <v>2525000</v>
      </c>
      <c r="E30" s="40">
        <v>1000000</v>
      </c>
      <c r="F30" s="7">
        <v>22</v>
      </c>
      <c r="G30" s="7">
        <v>14</v>
      </c>
      <c r="H30" s="7">
        <v>7</v>
      </c>
      <c r="I30" s="7">
        <v>9</v>
      </c>
      <c r="J30" s="7">
        <v>16</v>
      </c>
      <c r="K30" s="7">
        <v>9</v>
      </c>
      <c r="L30" s="22">
        <f t="shared" si="0"/>
        <v>77</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sqref="F20:F30" xr:uid="{604FC699-1B3F-4CC8-9FED-D763D5DE1DA2}">
      <formula1>30</formula1>
    </dataValidation>
    <dataValidation type="decimal" operator="lessThanOrEqual" allowBlank="1" showInputMessage="1" showErrorMessage="1" sqref="G20:G30 J20:J30" xr:uid="{E47B826A-627E-4ECA-A33E-9798C5A062C1}">
      <formula1>20</formula1>
    </dataValidation>
    <dataValidation type="decimal" operator="lessThanOrEqual" allowBlank="1" showInputMessage="1" showErrorMessage="1" sqref="K20:K30 H20:I30" xr:uid="{F41B04E8-EEC7-4DC3-B627-302712FBBF00}">
      <formula1>10</formula1>
    </dataValidation>
    <dataValidation type="decimal" operator="lessThanOrEqual" allowBlank="1" showInputMessage="1" showErrorMessage="1" error="max. 10" sqref="J15:K17 J1:K9 J11:K12 J31:K1048576" xr:uid="{FCAC3106-3DC8-48C5-AEE6-9E796ED02D22}">
      <formula1>10</formula1>
    </dataValidation>
    <dataValidation type="decimal" operator="lessThanOrEqual" allowBlank="1" showInputMessage="1" showErrorMessage="1" error="max. 5" sqref="I15:I17 I1:I9 I11:I12 I31:I1048576" xr:uid="{CA3A4866-B40E-4BE0-A81C-E079F14C7D8B}">
      <formula1>20</formula1>
    </dataValidation>
    <dataValidation type="decimal" operator="lessThanOrEqual" allowBlank="1" showInputMessage="1" showErrorMessage="1" error="max. 15" sqref="H15:H17 H1:H9 H11:H12 H31:H1048576" xr:uid="{46C39828-E7F4-4154-AB68-289FF0353E78}">
      <formula1>10</formula1>
    </dataValidation>
    <dataValidation type="decimal" operator="lessThanOrEqual" allowBlank="1" showInputMessage="1" showErrorMessage="1" error="max. 15" sqref="G15:G17 G1:G9 G11:G12 G31:G1048576" xr:uid="{37FC2765-A113-4AB4-8A15-95CE38E2CFF8}">
      <formula1>20</formula1>
    </dataValidation>
    <dataValidation type="decimal" operator="lessThanOrEqual" allowBlank="1" showInputMessage="1" showErrorMessage="1" error="max. 40" sqref="F15:F17 F1:F9 F11:F12 F31:F1048576" xr:uid="{000B2208-39DB-4084-8186-651305D31825}">
      <formula1>30</formula1>
    </dataValidation>
  </dataValidations>
  <pageMargins left="0.7" right="0.7" top="0.78740157499999996" bottom="0.78740157499999996" header="0.3" footer="0.3"/>
  <pageSetup scale="30"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CA89D1-57A7-4145-B390-B4F553742C45}">
  <sheetPr>
    <pageSetUpPr fitToPage="1"/>
  </sheetPr>
  <dimension ref="A1:M30"/>
  <sheetViews>
    <sheetView zoomScale="80" zoomScaleNormal="80" workbookViewId="0"/>
  </sheetViews>
  <sheetFormatPr defaultColWidth="9.1796875" defaultRowHeight="12.75" customHeight="1" x14ac:dyDescent="0.35"/>
  <cols>
    <col min="1" max="1" width="11.453125" style="2" customWidth="1"/>
    <col min="2" max="2" width="30" style="2" bestFit="1" customWidth="1"/>
    <col min="3" max="3" width="34.453125" style="2" customWidth="1"/>
    <col min="4" max="4" width="13" style="2" customWidth="1"/>
    <col min="5" max="5" width="12.453125" style="2" customWidth="1"/>
    <col min="6" max="7" width="9.453125" style="2" customWidth="1"/>
    <col min="8" max="8" width="10" style="2" customWidth="1"/>
    <col min="9" max="12" width="9.453125" style="2" customWidth="1"/>
    <col min="13" max="16384" width="9.1796875" style="2"/>
  </cols>
  <sheetData>
    <row r="1" spans="1:13" ht="38.25" customHeight="1" x14ac:dyDescent="0.35">
      <c r="A1" s="1" t="s">
        <v>0</v>
      </c>
    </row>
    <row r="2" spans="1:13" ht="15" customHeight="1" x14ac:dyDescent="0.35">
      <c r="A2" s="12" t="s">
        <v>1</v>
      </c>
      <c r="D2" s="3" t="s">
        <v>2</v>
      </c>
    </row>
    <row r="3" spans="1:13" ht="15" customHeight="1" x14ac:dyDescent="0.25">
      <c r="A3" s="12" t="s">
        <v>3</v>
      </c>
      <c r="D3" s="60" t="s">
        <v>4</v>
      </c>
      <c r="E3" s="60"/>
      <c r="F3" s="60"/>
      <c r="G3" s="60"/>
      <c r="H3" s="60"/>
      <c r="I3" s="60"/>
      <c r="J3" s="60"/>
      <c r="K3" s="60"/>
      <c r="L3" s="60"/>
    </row>
    <row r="4" spans="1:13" ht="15" customHeight="1" x14ac:dyDescent="0.25">
      <c r="A4" s="3" t="s">
        <v>5</v>
      </c>
      <c r="D4" s="61" t="s">
        <v>6</v>
      </c>
      <c r="E4" s="61"/>
      <c r="F4" s="61"/>
      <c r="G4" s="61"/>
      <c r="H4" s="61"/>
      <c r="I4" s="61"/>
      <c r="J4" s="61"/>
      <c r="K4" s="61"/>
      <c r="L4" s="61"/>
    </row>
    <row r="5" spans="1:13" ht="15" customHeight="1" x14ac:dyDescent="0.25">
      <c r="A5" s="12" t="s">
        <v>7</v>
      </c>
      <c r="D5" s="61" t="s">
        <v>8</v>
      </c>
      <c r="E5" s="61"/>
      <c r="F5" s="61"/>
      <c r="G5" s="61"/>
      <c r="H5" s="61"/>
      <c r="I5" s="61"/>
      <c r="J5" s="61"/>
      <c r="K5" s="61"/>
      <c r="L5" s="61"/>
    </row>
    <row r="6" spans="1:13" ht="15" customHeight="1" x14ac:dyDescent="0.25">
      <c r="A6" s="12" t="s">
        <v>9</v>
      </c>
      <c r="D6" s="61" t="s">
        <v>10</v>
      </c>
      <c r="E6" s="61"/>
      <c r="F6" s="61"/>
      <c r="G6" s="61"/>
      <c r="H6" s="61"/>
      <c r="I6" s="61"/>
      <c r="J6" s="61"/>
      <c r="K6" s="61"/>
      <c r="L6" s="61"/>
    </row>
    <row r="7" spans="1:13" ht="43" customHeight="1" x14ac:dyDescent="0.25">
      <c r="A7" s="62" t="s">
        <v>11</v>
      </c>
      <c r="B7" s="62"/>
      <c r="C7" s="62"/>
      <c r="D7" s="16" t="s">
        <v>12</v>
      </c>
      <c r="E7" s="19"/>
      <c r="F7" s="19"/>
      <c r="G7" s="19"/>
      <c r="H7" s="19"/>
      <c r="I7" s="19"/>
      <c r="J7" s="19"/>
      <c r="K7" s="19"/>
      <c r="L7" s="19"/>
    </row>
    <row r="8" spans="1:13" ht="15" customHeight="1" x14ac:dyDescent="0.35">
      <c r="A8" s="3" t="s">
        <v>13</v>
      </c>
      <c r="B8" s="20"/>
      <c r="C8" s="20"/>
    </row>
    <row r="9" spans="1:13" ht="15" customHeight="1" x14ac:dyDescent="0.35">
      <c r="A9" s="3"/>
      <c r="B9" s="20"/>
      <c r="C9" s="20"/>
      <c r="D9" s="3" t="s">
        <v>14</v>
      </c>
    </row>
    <row r="10" spans="1:13" ht="43" customHeight="1" x14ac:dyDescent="0.35">
      <c r="D10" s="52" t="s">
        <v>15</v>
      </c>
      <c r="E10" s="52"/>
      <c r="F10" s="52"/>
      <c r="G10" s="52"/>
      <c r="H10" s="52"/>
      <c r="I10" s="52"/>
      <c r="J10" s="52"/>
      <c r="K10" s="52"/>
      <c r="L10" s="52"/>
    </row>
    <row r="11" spans="1:13" ht="165" customHeight="1" x14ac:dyDescent="0.35">
      <c r="D11" s="52" t="s">
        <v>16</v>
      </c>
      <c r="E11" s="52"/>
      <c r="F11" s="52"/>
      <c r="G11" s="52"/>
      <c r="H11" s="52"/>
      <c r="I11" s="52"/>
      <c r="J11" s="52"/>
      <c r="K11" s="52"/>
      <c r="L11" s="52"/>
    </row>
    <row r="12" spans="1:13" ht="32.25" customHeight="1" x14ac:dyDescent="0.35">
      <c r="D12" s="52" t="s">
        <v>17</v>
      </c>
      <c r="E12" s="52"/>
      <c r="F12" s="52"/>
      <c r="G12" s="52"/>
      <c r="H12" s="52"/>
      <c r="I12" s="52"/>
      <c r="J12" s="52"/>
      <c r="K12" s="52"/>
      <c r="L12" s="52"/>
    </row>
    <row r="13" spans="1:13" ht="15" customHeight="1" x14ac:dyDescent="0.35">
      <c r="D13" s="52" t="s">
        <v>18</v>
      </c>
      <c r="E13" s="53"/>
      <c r="F13" s="53"/>
      <c r="G13" s="53"/>
      <c r="H13" s="53"/>
      <c r="I13" s="53"/>
      <c r="J13" s="53"/>
      <c r="K13" s="53"/>
      <c r="L13" s="53"/>
    </row>
    <row r="14" spans="1:13" ht="15" customHeight="1" x14ac:dyDescent="0.35">
      <c r="D14" s="54" t="s">
        <v>19</v>
      </c>
      <c r="E14" s="53"/>
      <c r="F14" s="53"/>
      <c r="G14" s="53"/>
      <c r="H14" s="53"/>
      <c r="I14" s="53"/>
      <c r="J14" s="53"/>
      <c r="K14" s="53"/>
      <c r="L14" s="53"/>
      <c r="M14" s="53"/>
    </row>
    <row r="15" spans="1:13" ht="15" customHeight="1" x14ac:dyDescent="0.35">
      <c r="A15" s="3"/>
      <c r="G15" s="3"/>
      <c r="H15" s="3"/>
      <c r="I15" s="3"/>
    </row>
    <row r="16" spans="1:13" ht="15" customHeight="1" x14ac:dyDescent="0.35">
      <c r="A16" s="47" t="s">
        <v>20</v>
      </c>
      <c r="B16" s="47" t="s">
        <v>21</v>
      </c>
      <c r="C16" s="47" t="s">
        <v>22</v>
      </c>
      <c r="D16" s="47" t="s">
        <v>23</v>
      </c>
      <c r="E16" s="58" t="s">
        <v>24</v>
      </c>
      <c r="F16" s="55" t="s">
        <v>25</v>
      </c>
      <c r="G16" s="56"/>
      <c r="H16" s="56"/>
      <c r="I16" s="56"/>
      <c r="J16" s="56"/>
      <c r="K16" s="56"/>
      <c r="L16" s="47" t="s">
        <v>26</v>
      </c>
    </row>
    <row r="17" spans="1:12" ht="14.5" customHeight="1" x14ac:dyDescent="0.35">
      <c r="A17" s="48"/>
      <c r="B17" s="48"/>
      <c r="C17" s="48"/>
      <c r="D17" s="48"/>
      <c r="E17" s="59"/>
      <c r="F17" s="43" t="s">
        <v>37</v>
      </c>
      <c r="G17" s="44"/>
      <c r="H17" s="45" t="s">
        <v>38</v>
      </c>
      <c r="I17" s="46"/>
      <c r="J17" s="46"/>
      <c r="K17" s="46"/>
      <c r="L17" s="48"/>
    </row>
    <row r="18" spans="1:12" ht="78" customHeight="1" x14ac:dyDescent="0.35">
      <c r="A18" s="48"/>
      <c r="B18" s="48"/>
      <c r="C18" s="48"/>
      <c r="D18" s="48"/>
      <c r="E18" s="59"/>
      <c r="F18" s="8" t="s">
        <v>39</v>
      </c>
      <c r="G18" s="8" t="s">
        <v>40</v>
      </c>
      <c r="H18" s="8" t="s">
        <v>41</v>
      </c>
      <c r="I18" s="8" t="s">
        <v>42</v>
      </c>
      <c r="J18" s="15" t="s">
        <v>43</v>
      </c>
      <c r="K18" s="11" t="s">
        <v>44</v>
      </c>
      <c r="L18" s="57"/>
    </row>
    <row r="19" spans="1:12" ht="31" customHeight="1" x14ac:dyDescent="0.35">
      <c r="A19" s="57"/>
      <c r="B19" s="57"/>
      <c r="C19" s="57"/>
      <c r="D19" s="57"/>
      <c r="E19" s="63"/>
      <c r="F19" s="21" t="s">
        <v>45</v>
      </c>
      <c r="G19" s="21" t="s">
        <v>46</v>
      </c>
      <c r="H19" s="21" t="s">
        <v>47</v>
      </c>
      <c r="I19" s="21" t="s">
        <v>47</v>
      </c>
      <c r="J19" s="21" t="s">
        <v>46</v>
      </c>
      <c r="K19" s="21" t="s">
        <v>47</v>
      </c>
      <c r="L19" s="21"/>
    </row>
    <row r="20" spans="1:12" ht="12.75" customHeight="1" x14ac:dyDescent="0.25">
      <c r="A20" s="25" t="s">
        <v>66</v>
      </c>
      <c r="B20" s="25" t="s">
        <v>67</v>
      </c>
      <c r="C20" s="25" t="s">
        <v>68</v>
      </c>
      <c r="D20" s="40">
        <v>1871082</v>
      </c>
      <c r="E20" s="40">
        <v>650000</v>
      </c>
      <c r="F20" s="7">
        <v>20</v>
      </c>
      <c r="G20" s="7">
        <v>14</v>
      </c>
      <c r="H20" s="7">
        <v>9</v>
      </c>
      <c r="I20" s="7">
        <v>7</v>
      </c>
      <c r="J20" s="7">
        <v>15</v>
      </c>
      <c r="K20" s="7">
        <v>8</v>
      </c>
      <c r="L20" s="22">
        <f>SUM(F20:K20)</f>
        <v>73</v>
      </c>
    </row>
    <row r="21" spans="1:12" ht="12.75" customHeight="1" x14ac:dyDescent="0.25">
      <c r="A21" s="25" t="s">
        <v>48</v>
      </c>
      <c r="B21" s="25" t="s">
        <v>49</v>
      </c>
      <c r="C21" s="25" t="s">
        <v>50</v>
      </c>
      <c r="D21" s="40">
        <v>1925000</v>
      </c>
      <c r="E21" s="40">
        <v>450000</v>
      </c>
      <c r="F21" s="7">
        <v>26</v>
      </c>
      <c r="G21" s="7">
        <v>16</v>
      </c>
      <c r="H21" s="7">
        <v>10</v>
      </c>
      <c r="I21" s="7">
        <v>8</v>
      </c>
      <c r="J21" s="7">
        <v>18</v>
      </c>
      <c r="K21" s="7">
        <v>8</v>
      </c>
      <c r="L21" s="22">
        <f t="shared" ref="L21:L30" si="0">SUM(F21:K21)</f>
        <v>86</v>
      </c>
    </row>
    <row r="22" spans="1:12" ht="12.75" customHeight="1" x14ac:dyDescent="0.25">
      <c r="A22" s="25" t="s">
        <v>56</v>
      </c>
      <c r="B22" s="25" t="s">
        <v>57</v>
      </c>
      <c r="C22" s="25" t="s">
        <v>58</v>
      </c>
      <c r="D22" s="40">
        <v>1692000</v>
      </c>
      <c r="E22" s="40">
        <v>800000</v>
      </c>
      <c r="F22" s="7">
        <v>22</v>
      </c>
      <c r="G22" s="7">
        <v>18</v>
      </c>
      <c r="H22" s="7">
        <v>8</v>
      </c>
      <c r="I22" s="7">
        <v>8</v>
      </c>
      <c r="J22" s="7">
        <v>17</v>
      </c>
      <c r="K22" s="7">
        <v>8</v>
      </c>
      <c r="L22" s="22">
        <f t="shared" si="0"/>
        <v>81</v>
      </c>
    </row>
    <row r="23" spans="1:12" ht="12.75" customHeight="1" x14ac:dyDescent="0.25">
      <c r="A23" s="25" t="s">
        <v>81</v>
      </c>
      <c r="B23" s="25" t="s">
        <v>82</v>
      </c>
      <c r="C23" s="25" t="s">
        <v>83</v>
      </c>
      <c r="D23" s="40">
        <v>915000</v>
      </c>
      <c r="E23" s="40">
        <v>600000</v>
      </c>
      <c r="F23" s="7">
        <v>18</v>
      </c>
      <c r="G23" s="7">
        <v>12</v>
      </c>
      <c r="H23" s="7">
        <v>5</v>
      </c>
      <c r="I23" s="7">
        <v>7</v>
      </c>
      <c r="J23" s="7">
        <v>9</v>
      </c>
      <c r="K23" s="7">
        <v>4</v>
      </c>
      <c r="L23" s="22">
        <f t="shared" si="0"/>
        <v>55</v>
      </c>
    </row>
    <row r="24" spans="1:12" ht="12.75" customHeight="1" x14ac:dyDescent="0.25">
      <c r="A24" s="25" t="s">
        <v>74</v>
      </c>
      <c r="B24" s="25" t="s">
        <v>75</v>
      </c>
      <c r="C24" s="25" t="s">
        <v>76</v>
      </c>
      <c r="D24" s="40">
        <v>612000</v>
      </c>
      <c r="E24" s="40">
        <v>350000</v>
      </c>
      <c r="F24" s="7">
        <v>16</v>
      </c>
      <c r="G24" s="7">
        <v>12</v>
      </c>
      <c r="H24" s="7">
        <v>7</v>
      </c>
      <c r="I24" s="7">
        <v>5</v>
      </c>
      <c r="J24" s="7">
        <v>14</v>
      </c>
      <c r="K24" s="7">
        <v>8</v>
      </c>
      <c r="L24" s="22">
        <f t="shared" si="0"/>
        <v>62</v>
      </c>
    </row>
    <row r="25" spans="1:12" ht="12.75" customHeight="1" x14ac:dyDescent="0.25">
      <c r="A25" s="25" t="s">
        <v>69</v>
      </c>
      <c r="B25" s="25" t="s">
        <v>70</v>
      </c>
      <c r="C25" s="25" t="s">
        <v>71</v>
      </c>
      <c r="D25" s="40">
        <v>1954893</v>
      </c>
      <c r="E25" s="40">
        <v>500000</v>
      </c>
      <c r="F25" s="7">
        <v>20</v>
      </c>
      <c r="G25" s="7">
        <v>12</v>
      </c>
      <c r="H25" s="7">
        <v>6</v>
      </c>
      <c r="I25" s="7">
        <v>7</v>
      </c>
      <c r="J25" s="7">
        <v>15</v>
      </c>
      <c r="K25" s="7">
        <v>9</v>
      </c>
      <c r="L25" s="22">
        <f t="shared" si="0"/>
        <v>69</v>
      </c>
    </row>
    <row r="26" spans="1:12" ht="12.75" customHeight="1" x14ac:dyDescent="0.25">
      <c r="A26" s="25" t="s">
        <v>77</v>
      </c>
      <c r="B26" s="25" t="s">
        <v>78</v>
      </c>
      <c r="C26" s="25" t="s">
        <v>79</v>
      </c>
      <c r="D26" s="40">
        <v>2143900</v>
      </c>
      <c r="E26" s="40">
        <v>900000</v>
      </c>
      <c r="F26" s="7">
        <v>14</v>
      </c>
      <c r="G26" s="7">
        <v>12</v>
      </c>
      <c r="H26" s="7">
        <v>6</v>
      </c>
      <c r="I26" s="7">
        <v>7</v>
      </c>
      <c r="J26" s="7">
        <v>15</v>
      </c>
      <c r="K26" s="7">
        <v>7</v>
      </c>
      <c r="L26" s="22">
        <f t="shared" si="0"/>
        <v>61</v>
      </c>
    </row>
    <row r="27" spans="1:12" ht="12.75" customHeight="1" x14ac:dyDescent="0.25">
      <c r="A27" s="25" t="s">
        <v>59</v>
      </c>
      <c r="B27" s="25" t="s">
        <v>60</v>
      </c>
      <c r="C27" s="25" t="s">
        <v>61</v>
      </c>
      <c r="D27" s="40">
        <v>2400000</v>
      </c>
      <c r="E27" s="40">
        <v>850000</v>
      </c>
      <c r="F27" s="7">
        <v>26</v>
      </c>
      <c r="G27" s="7">
        <v>16</v>
      </c>
      <c r="H27" s="7">
        <v>8</v>
      </c>
      <c r="I27" s="7">
        <v>7</v>
      </c>
      <c r="J27" s="7">
        <v>17</v>
      </c>
      <c r="K27" s="7">
        <v>8</v>
      </c>
      <c r="L27" s="22">
        <f t="shared" si="0"/>
        <v>82</v>
      </c>
    </row>
    <row r="28" spans="1:12" ht="12.75" customHeight="1" x14ac:dyDescent="0.25">
      <c r="A28" s="25" t="s">
        <v>72</v>
      </c>
      <c r="B28" s="25" t="s">
        <v>60</v>
      </c>
      <c r="C28" s="25" t="s">
        <v>73</v>
      </c>
      <c r="D28" s="40">
        <v>2737000</v>
      </c>
      <c r="E28" s="40">
        <v>950000</v>
      </c>
      <c r="F28" s="7">
        <v>16</v>
      </c>
      <c r="G28" s="7">
        <v>12</v>
      </c>
      <c r="H28" s="7">
        <v>8</v>
      </c>
      <c r="I28" s="7">
        <v>7</v>
      </c>
      <c r="J28" s="7">
        <v>15</v>
      </c>
      <c r="K28" s="7">
        <v>8</v>
      </c>
      <c r="L28" s="22">
        <f t="shared" si="0"/>
        <v>66</v>
      </c>
    </row>
    <row r="29" spans="1:12" ht="12.75" customHeight="1" x14ac:dyDescent="0.25">
      <c r="A29" s="25" t="s">
        <v>53</v>
      </c>
      <c r="B29" s="25" t="s">
        <v>54</v>
      </c>
      <c r="C29" s="25" t="s">
        <v>55</v>
      </c>
      <c r="D29" s="40">
        <v>1685000</v>
      </c>
      <c r="E29" s="40">
        <v>650000</v>
      </c>
      <c r="F29" s="7">
        <v>24</v>
      </c>
      <c r="G29" s="7">
        <v>16</v>
      </c>
      <c r="H29" s="7">
        <v>8</v>
      </c>
      <c r="I29" s="7">
        <v>8</v>
      </c>
      <c r="J29" s="7">
        <v>18</v>
      </c>
      <c r="K29" s="7">
        <v>9</v>
      </c>
      <c r="L29" s="22">
        <f t="shared" si="0"/>
        <v>83</v>
      </c>
    </row>
    <row r="30" spans="1:12" ht="12.75" customHeight="1" x14ac:dyDescent="0.25">
      <c r="A30" s="25" t="s">
        <v>63</v>
      </c>
      <c r="B30" s="25" t="s">
        <v>64</v>
      </c>
      <c r="C30" s="25" t="s">
        <v>65</v>
      </c>
      <c r="D30" s="40">
        <v>2525000</v>
      </c>
      <c r="E30" s="40">
        <v>1000000</v>
      </c>
      <c r="F30" s="7">
        <v>26</v>
      </c>
      <c r="G30" s="7">
        <v>12</v>
      </c>
      <c r="H30" s="7">
        <v>7</v>
      </c>
      <c r="I30" s="7">
        <v>9</v>
      </c>
      <c r="J30" s="7">
        <v>16</v>
      </c>
      <c r="K30" s="7">
        <v>9</v>
      </c>
      <c r="L30" s="22">
        <f t="shared" si="0"/>
        <v>79</v>
      </c>
    </row>
  </sheetData>
  <mergeCells count="19">
    <mergeCell ref="A16:A19"/>
    <mergeCell ref="B16:B19"/>
    <mergeCell ref="C16:C19"/>
    <mergeCell ref="D16:D19"/>
    <mergeCell ref="D10:L10"/>
    <mergeCell ref="E16:E19"/>
    <mergeCell ref="L16:L18"/>
    <mergeCell ref="F17:G17"/>
    <mergeCell ref="H17:K17"/>
    <mergeCell ref="D11:L11"/>
    <mergeCell ref="D12:L12"/>
    <mergeCell ref="D13:L13"/>
    <mergeCell ref="F16:K16"/>
    <mergeCell ref="D14:M14"/>
    <mergeCell ref="D3:L3"/>
    <mergeCell ref="D4:L4"/>
    <mergeCell ref="D5:L5"/>
    <mergeCell ref="D6:L6"/>
    <mergeCell ref="A7:C7"/>
  </mergeCells>
  <dataValidations count="8">
    <dataValidation type="decimal" operator="lessThanOrEqual" allowBlank="1" showInputMessage="1" showErrorMessage="1" error="max. 40" sqref="F15:F17 F1:F9 F11:F12 F31:F1048576" xr:uid="{911E5B64-D740-47DE-90C9-63A79827B0BA}">
      <formula1>30</formula1>
    </dataValidation>
    <dataValidation type="decimal" operator="lessThanOrEqual" allowBlank="1" showInputMessage="1" showErrorMessage="1" error="max. 15" sqref="G15:G17 G1:G9 G11:G12 G31:G1048576" xr:uid="{7435B49C-383D-4CB5-88B2-681083392D45}">
      <formula1>20</formula1>
    </dataValidation>
    <dataValidation type="decimal" operator="lessThanOrEqual" allowBlank="1" showInputMessage="1" showErrorMessage="1" error="max. 15" sqref="H15:H17 H1:H9 H11:H12 H31:H1048576" xr:uid="{D2720184-D0E1-42E6-8442-6DA8F1C50046}">
      <formula1>10</formula1>
    </dataValidation>
    <dataValidation type="decimal" operator="lessThanOrEqual" allowBlank="1" showInputMessage="1" showErrorMessage="1" error="max. 5" sqref="I15:I17 I1:I9 I11:I12 I31:I1048576" xr:uid="{93B017B0-3AC8-400B-B2A9-80803A212F19}">
      <formula1>20</formula1>
    </dataValidation>
    <dataValidation type="decimal" operator="lessThanOrEqual" allowBlank="1" showInputMessage="1" showErrorMessage="1" error="max. 10" sqref="J15:K17 J1:K9 J11:K12 J31:K1048576" xr:uid="{0405195F-31D2-4BCF-AD75-39FEDDC54442}">
      <formula1>10</formula1>
    </dataValidation>
    <dataValidation type="decimal" operator="lessThanOrEqual" allowBlank="1" showInputMessage="1" showErrorMessage="1" sqref="K20:K30 H20:I30" xr:uid="{50FEB309-E154-44B0-972C-CA0AA7AF6524}">
      <formula1>10</formula1>
    </dataValidation>
    <dataValidation type="decimal" operator="lessThanOrEqual" allowBlank="1" showInputMessage="1" showErrorMessage="1" sqref="G20:G30 J20:J30" xr:uid="{A6FA89C8-9610-48D8-83BA-C44E30720942}">
      <formula1>20</formula1>
    </dataValidation>
    <dataValidation type="decimal" operator="lessThanOrEqual" allowBlank="1" showInputMessage="1" showErrorMessage="1" sqref="F20:F30" xr:uid="{AA7B344D-52AF-4797-B5E8-4EC9992141C8}">
      <formula1>30</formula1>
    </dataValidation>
  </dataValidations>
  <pageMargins left="0.7" right="0.7" top="0.78740157499999996" bottom="0.78740157499999996" header="0.3" footer="0.3"/>
  <pageSetup scale="30"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2fd1ed75-4b1a-45aa-85d1-65d48fe2931c">
      <Terms xmlns="http://schemas.microsoft.com/office/infopath/2007/PartnerControls"/>
    </lcf76f155ced4ddcb4097134ff3c332f>
    <TaxCatchAll xmlns="0b3a04af-ca41-4258-a70a-afb1da0fb2b2"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C40861AA4BB684D8DB38611A5605F1E" ma:contentTypeVersion="12" ma:contentTypeDescription="Create a new document." ma:contentTypeScope="" ma:versionID="05a6a5f47c63a2278329ae3f4c51b1ff">
  <xsd:schema xmlns:xsd="http://www.w3.org/2001/XMLSchema" xmlns:xs="http://www.w3.org/2001/XMLSchema" xmlns:p="http://schemas.microsoft.com/office/2006/metadata/properties" xmlns:ns2="2fd1ed75-4b1a-45aa-85d1-65d48fe2931c" xmlns:ns3="0b3a04af-ca41-4258-a70a-afb1da0fb2b2" targetNamespace="http://schemas.microsoft.com/office/2006/metadata/properties" ma:root="true" ma:fieldsID="1e45dfcf1fad7986b645133963d7ac2a" ns2:_="" ns3:_="">
    <xsd:import namespace="2fd1ed75-4b1a-45aa-85d1-65d48fe2931c"/>
    <xsd:import namespace="0b3a04af-ca41-4258-a70a-afb1da0fb2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d1ed75-4b1a-45aa-85d1-65d48fe293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702f465-936c-43c5-a0b5-29d111817f1a"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b3a04af-ca41-4258-a70a-afb1da0fb2b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8d18cad8-679f-4dac-b51e-7dce160a5acd}" ma:internalName="TaxCatchAll" ma:showField="CatchAllData" ma:web="0b3a04af-ca41-4258-a70a-afb1da0fb2b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0D02891-466C-4297-BBA9-415DF8D3BEC1}">
  <ds:schemaRefs>
    <ds:schemaRef ds:uri="http://schemas.microsoft.com/office/2006/metadata/properties"/>
    <ds:schemaRef ds:uri="http://schemas.microsoft.com/office/infopath/2007/PartnerControls"/>
    <ds:schemaRef ds:uri="2fd1ed75-4b1a-45aa-85d1-65d48fe2931c"/>
    <ds:schemaRef ds:uri="0b3a04af-ca41-4258-a70a-afb1da0fb2b2"/>
  </ds:schemaRefs>
</ds:datastoreItem>
</file>

<file path=customXml/itemProps2.xml><?xml version="1.0" encoding="utf-8"?>
<ds:datastoreItem xmlns:ds="http://schemas.openxmlformats.org/officeDocument/2006/customXml" ds:itemID="{019C454F-5295-4688-BDE3-514824CCF44C}">
  <ds:schemaRefs>
    <ds:schemaRef ds:uri="http://schemas.microsoft.com/sharepoint/v3/contenttype/forms"/>
  </ds:schemaRefs>
</ds:datastoreItem>
</file>

<file path=customXml/itemProps3.xml><?xml version="1.0" encoding="utf-8"?>
<ds:datastoreItem xmlns:ds="http://schemas.openxmlformats.org/officeDocument/2006/customXml" ds:itemID="{0DB049EE-C3AA-4BE1-9033-EBAF6733A2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d1ed75-4b1a-45aa-85d1-65d48fe2931c"/>
    <ds:schemaRef ds:uri="0b3a04af-ca41-4258-a70a-afb1da0fb2b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6</vt:i4>
      </vt:variant>
      <vt:variant>
        <vt:lpstr>Pojmenované oblasti</vt:lpstr>
      </vt:variant>
      <vt:variant>
        <vt:i4>6</vt:i4>
      </vt:variant>
    </vt:vector>
  </HeadingPairs>
  <TitlesOfParts>
    <vt:vector size="12" baseType="lpstr">
      <vt:lpstr>Vyroba_kratky_hrany</vt:lpstr>
      <vt:lpstr>PBa</vt:lpstr>
      <vt:lpstr>PBi</vt:lpstr>
      <vt:lpstr>LO</vt:lpstr>
      <vt:lpstr>JS</vt:lpstr>
      <vt:lpstr>LW</vt:lpstr>
      <vt:lpstr>JS!Oblast_tisku</vt:lpstr>
      <vt:lpstr>LO!Oblast_tisku</vt:lpstr>
      <vt:lpstr>LW!Oblast_tisku</vt:lpstr>
      <vt:lpstr>PBa!Oblast_tisku</vt:lpstr>
      <vt:lpstr>PBi!Oblast_tisku</vt:lpstr>
      <vt:lpstr>Vyroba_kratky_hrany!Oblast_tisku</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Kateřina Vojkůvková</dc:creator>
  <cp:keywords/>
  <dc:description/>
  <cp:lastModifiedBy>Marie Ilkivová</cp:lastModifiedBy>
  <cp:revision/>
  <dcterms:created xsi:type="dcterms:W3CDTF">2013-12-06T22:03:05Z</dcterms:created>
  <dcterms:modified xsi:type="dcterms:W3CDTF">2026-07-07T09:39:01Z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0x0101009C40861AA4BB684D8DB38611A5605F1E</vt:lpwstr>
  </property>
  <property fmtid="{D5CDD505-2E9C-101B-9397-08002B2CF9AE}" pid="3" name="MediaServiceImageTags">
    <vt:lpwstr/>
  </property>
</Properties>
</file>