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fkcz.sharepoint.com/sites/OKA128/Shared Documents/Tajemnická sekce OKA/01_Rady/04_INF_rada/3. jednání 21. 4. 2026 a 27. 4. 2026/web/"/>
    </mc:Choice>
  </mc:AlternateContent>
  <xr:revisionPtr revIDLastSave="150" documentId="8_{0F670EC2-4DD3-4271-BD38-AE202CF3E079}" xr6:coauthVersionLast="47" xr6:coauthVersionMax="47" xr10:uidLastSave="{D32C39B2-0836-426A-9E63-AFD99C678E2D}"/>
  <bookViews>
    <workbookView xWindow="-110" yWindow="-110" windowWidth="19420" windowHeight="11500" xr2:uid="{00000000-000D-0000-FFFF-FFFF00000000}"/>
  </bookViews>
  <sheets>
    <sheet name="ucast na zahr. fest. a cenach" sheetId="2" r:id="rId1"/>
    <sheet name="DKr" sheetId="4" r:id="rId2"/>
    <sheet name="DKu" sheetId="5" r:id="rId3"/>
    <sheet name="MP" sheetId="6" r:id="rId4"/>
    <sheet name="MŠ" sheetId="7" r:id="rId5"/>
    <sheet name="ZK" sheetId="8" r:id="rId6"/>
  </sheets>
  <externalReferences>
    <externalReference r:id="rId7"/>
  </externalReferences>
  <definedNames>
    <definedName name="_xlnm.Print_Area" localSheetId="0">'ucast na zahr. fest. a cenach'!$A$1:$M$50</definedName>
  </definedNames>
  <calcPr calcId="191028"/>
  <customWorkbookViews>
    <customWorkbookView name="Kateřina Vojkůvková – osobní zobrazení" guid="{DB8D12CF-4785-4380-997E-3DB321CA402A}" mergeInterval="0" personalView="1" maximized="1" xWindow="-8" yWindow="-8" windowWidth="1382" windowHeight="74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2" l="1"/>
  <c r="T36" i="2" s="1"/>
  <c r="M37" i="2"/>
  <c r="T37" i="2" s="1"/>
  <c r="M38" i="2"/>
  <c r="T38" i="2" s="1"/>
  <c r="M39" i="2"/>
  <c r="T39" i="2" s="1"/>
  <c r="M40" i="2"/>
  <c r="T40" i="2" s="1"/>
  <c r="M41" i="2"/>
  <c r="T41" i="2" s="1"/>
  <c r="M42" i="2"/>
  <c r="T42" i="2" s="1"/>
  <c r="M43" i="2"/>
  <c r="T43" i="2" s="1"/>
  <c r="M44" i="2"/>
  <c r="T44" i="2" s="1"/>
  <c r="M45" i="2"/>
  <c r="T45" i="2" s="1"/>
  <c r="M46" i="2"/>
  <c r="M47" i="2" s="1"/>
  <c r="L34" i="8"/>
  <c r="L35" i="8"/>
  <c r="L36" i="8"/>
  <c r="L37" i="8"/>
  <c r="L38" i="8"/>
  <c r="L39" i="8"/>
  <c r="L40" i="8"/>
  <c r="L41" i="8"/>
  <c r="L42" i="8"/>
  <c r="L43" i="8"/>
  <c r="L34" i="7"/>
  <c r="L35" i="7"/>
  <c r="L36" i="7"/>
  <c r="L37" i="7"/>
  <c r="L38" i="7"/>
  <c r="L39" i="7"/>
  <c r="L40" i="7"/>
  <c r="L41" i="7"/>
  <c r="L42" i="7"/>
  <c r="L43" i="7"/>
  <c r="L43" i="6"/>
  <c r="L42" i="6"/>
  <c r="L41" i="6"/>
  <c r="L40" i="6"/>
  <c r="L39" i="6"/>
  <c r="L38" i="6"/>
  <c r="L37" i="6"/>
  <c r="L36" i="6"/>
  <c r="L35" i="6"/>
  <c r="L34" i="6"/>
  <c r="L34" i="5"/>
  <c r="L35" i="5"/>
  <c r="L36" i="5"/>
  <c r="L37" i="5"/>
  <c r="L38" i="5"/>
  <c r="L39" i="5"/>
  <c r="L40" i="5"/>
  <c r="L41" i="5"/>
  <c r="L42" i="5"/>
  <c r="L43" i="5"/>
  <c r="L34" i="4"/>
  <c r="L35" i="4"/>
  <c r="L36" i="4"/>
  <c r="L37" i="4"/>
  <c r="L38" i="4"/>
  <c r="L39" i="4"/>
  <c r="L40" i="4"/>
  <c r="L41" i="4"/>
  <c r="L42" i="4"/>
  <c r="L43" i="4"/>
  <c r="L37" i="2"/>
  <c r="L38" i="2"/>
  <c r="L39" i="2"/>
  <c r="L40" i="2"/>
  <c r="L41" i="2"/>
  <c r="L42" i="2"/>
  <c r="L43" i="2"/>
  <c r="L44" i="2"/>
  <c r="L45" i="2"/>
  <c r="L36" i="2"/>
  <c r="E46" i="2"/>
  <c r="D46" i="2"/>
  <c r="L33" i="8"/>
  <c r="L21" i="8"/>
  <c r="L22" i="8"/>
  <c r="L23" i="8"/>
  <c r="L24" i="8"/>
  <c r="L25" i="8"/>
  <c r="L26" i="8"/>
  <c r="L27" i="8"/>
  <c r="L28" i="8"/>
  <c r="L29" i="8"/>
  <c r="L30" i="8"/>
  <c r="L31" i="8"/>
  <c r="L32" i="8"/>
  <c r="L21" i="7"/>
  <c r="L22" i="7"/>
  <c r="L23" i="7"/>
  <c r="L24" i="7"/>
  <c r="L25" i="7"/>
  <c r="L26" i="7"/>
  <c r="L27" i="7"/>
  <c r="L28" i="7"/>
  <c r="L29" i="7"/>
  <c r="L30" i="7"/>
  <c r="L31" i="7"/>
  <c r="L32" i="7"/>
  <c r="L33" i="7"/>
  <c r="L21" i="6"/>
  <c r="L22" i="6"/>
  <c r="L23" i="6"/>
  <c r="L24" i="6"/>
  <c r="L25" i="6"/>
  <c r="L26" i="6"/>
  <c r="L27" i="6"/>
  <c r="L28" i="6"/>
  <c r="L29" i="6"/>
  <c r="L30" i="6"/>
  <c r="L31" i="6"/>
  <c r="L32" i="6"/>
  <c r="L33" i="6"/>
  <c r="L21" i="5"/>
  <c r="L22" i="5"/>
  <c r="L23" i="5"/>
  <c r="L24" i="5"/>
  <c r="L25" i="5"/>
  <c r="L26" i="5"/>
  <c r="L27" i="5"/>
  <c r="L28" i="5"/>
  <c r="L29" i="5"/>
  <c r="L30" i="5"/>
  <c r="L31" i="5"/>
  <c r="L32" i="5"/>
  <c r="L33" i="5"/>
  <c r="L21" i="4"/>
  <c r="L22" i="4"/>
  <c r="L23" i="4"/>
  <c r="L24" i="4"/>
  <c r="L25" i="4"/>
  <c r="L26" i="4"/>
  <c r="L27" i="4"/>
  <c r="L28" i="4"/>
  <c r="L29" i="4"/>
  <c r="L30" i="4"/>
  <c r="L31" i="4"/>
  <c r="L32" i="4"/>
  <c r="L33" i="4"/>
  <c r="T22" i="2"/>
  <c r="T23" i="2"/>
  <c r="T24" i="2"/>
  <c r="T26" i="2"/>
  <c r="T27" i="2"/>
  <c r="T28" i="2"/>
  <c r="T29" i="2"/>
  <c r="T30" i="2"/>
  <c r="T31" i="2"/>
  <c r="T33" i="2"/>
  <c r="T34" i="2"/>
  <c r="L22" i="2"/>
  <c r="L23" i="2"/>
  <c r="L24" i="2"/>
  <c r="L25" i="2"/>
  <c r="L26" i="2"/>
  <c r="L27" i="2"/>
  <c r="L28" i="2"/>
  <c r="L29" i="2"/>
  <c r="L30" i="2"/>
  <c r="L31" i="2"/>
  <c r="L32" i="2"/>
  <c r="L33" i="2"/>
  <c r="L34" i="2"/>
  <c r="L19" i="2"/>
  <c r="L20" i="2"/>
  <c r="L21" i="2"/>
  <c r="L18" i="2"/>
  <c r="T19" i="2"/>
  <c r="T20" i="2"/>
  <c r="T21" i="2"/>
  <c r="T18" i="2"/>
  <c r="L18" i="4"/>
  <c r="L19" i="4"/>
  <c r="L20" i="4"/>
  <c r="L17" i="4"/>
  <c r="L20" i="8"/>
  <c r="L19" i="8"/>
  <c r="L18" i="8"/>
  <c r="L17" i="8"/>
  <c r="L20" i="7"/>
  <c r="L19" i="7"/>
  <c r="L18" i="7"/>
  <c r="L17" i="7"/>
  <c r="L20" i="6"/>
  <c r="L19" i="6"/>
  <c r="L18" i="6"/>
  <c r="L17" i="6"/>
  <c r="L20" i="5"/>
  <c r="L19" i="5"/>
  <c r="L18" i="5"/>
  <c r="L17" i="5"/>
</calcChain>
</file>

<file path=xl/sharedStrings.xml><?xml version="1.0" encoding="utf-8"?>
<sst xmlns="http://schemas.openxmlformats.org/spreadsheetml/2006/main" count="777" uniqueCount="118">
  <si>
    <t>Účast českých audiovizuálních děl na mezinárodních festivalech nebo při nominacích na mezinárodní ceny</t>
  </si>
  <si>
    <r>
      <rPr>
        <b/>
        <sz val="9.5"/>
        <color rgb="FF000000"/>
        <rFont val="Arial"/>
        <family val="2"/>
        <charset val="238"/>
      </rPr>
      <t>Evidenční číslo výzvy:</t>
    </r>
    <r>
      <rPr>
        <sz val="9.5"/>
        <color rgb="FF000000"/>
        <rFont val="Arial"/>
        <family val="2"/>
        <charset val="238"/>
      </rPr>
      <t xml:space="preserve"> 2026-D-5-2-31
</t>
    </r>
  </si>
  <si>
    <t>Cíle podpory audiovize:</t>
  </si>
  <si>
    <r>
      <t>Dotační kategorie:</t>
    </r>
    <r>
      <rPr>
        <sz val="9.5"/>
        <rFont val="Arial"/>
        <family val="2"/>
        <charset val="238"/>
      </rPr>
      <t xml:space="preserve"> Podpora infrastruktury audiovize</t>
    </r>
  </si>
  <si>
    <t xml:space="preserve">1. Podpora zahraniční distribuce českých audiovizuální děl s premiérou na prestižních festivalech. </t>
  </si>
  <si>
    <r>
      <t>Dotační okruh:</t>
    </r>
    <r>
      <rPr>
        <sz val="9.5"/>
        <color theme="1"/>
        <rFont val="Arial"/>
        <family val="2"/>
        <charset val="238"/>
      </rPr>
      <t xml:space="preserve"> Propagace audiovize</t>
    </r>
  </si>
  <si>
    <t xml:space="preserve">2. Podpora prezentace českých audiovizuální děl na pitching fórech a WiP akcích. </t>
  </si>
  <si>
    <r>
      <t>Lhůta pro podávání žádostí:</t>
    </r>
    <r>
      <rPr>
        <sz val="9.5"/>
        <color rgb="FF000000"/>
        <rFont val="Arial"/>
        <family val="2"/>
        <charset val="238"/>
      </rPr>
      <t xml:space="preserve"> 21. 10. 2025–30. 09. 2026</t>
    </r>
  </si>
  <si>
    <t>3. Podpora kampaní českých audiovizuální děl nominovaných na prestižní filmové ceny.</t>
  </si>
  <si>
    <r>
      <t>Finanční alokace:</t>
    </r>
    <r>
      <rPr>
        <sz val="9.5"/>
        <color rgb="FF000000"/>
        <rFont val="Arial"/>
        <family val="2"/>
        <charset val="238"/>
      </rPr>
      <t xml:space="preserve"> 6 101 000 Kč</t>
    </r>
  </si>
  <si>
    <r>
      <t>Lhůta pro dokončení projektu:</t>
    </r>
    <r>
      <rPr>
        <sz val="9.5"/>
        <color theme="1"/>
        <rFont val="Arial"/>
        <family val="2"/>
        <charset val="238"/>
      </rPr>
      <t xml:space="preserve"> dle žádosti, nejpozději však do 12 měsíců po realizaci festivalu/udělování cen</t>
    </r>
  </si>
  <si>
    <t>Specifikace dotačního okruhu</t>
  </si>
  <si>
    <r>
      <t xml:space="preserve">Forma podpory: </t>
    </r>
    <r>
      <rPr>
        <sz val="9.5"/>
        <rFont val="Arial"/>
        <family val="2"/>
        <charset val="238"/>
      </rPr>
      <t>neinvestiční dotace</t>
    </r>
  </si>
  <si>
    <t>Podpora je určena pro:</t>
  </si>
  <si>
    <t xml:space="preserve">a) jednotlivé kinematografické dílo (ve smyslu § 2 odst. 1 písm. b) zákona o audiovizi), které je českým audiovizuálním dílem (ve smyslu § 2 odst. 1 písm. i) zákona o audiovizi), a jeho účast na nejvýznamnějších mezinárodních filmových festivalech, pitching fórech a WiP sekcích industry programů nebo při nominacích na nejprestižnější mezinárodní ceny, nebo </t>
  </si>
  <si>
    <t>b) jednotlivé televizní audiovizuální dílo (ve smyslu § 2 odst. 1 písm. c) zákona o audiovizi), které je českým audiovizuálním dílem (ve smyslu § 2 odst. 1 písm. i) zákona o audiovizi), a jeho účast na nejvýznamnějších mezinárodních televizních pitching fórech a WiP sekcích industry programů nebo při nominacích na nejprestižnější mezinárodní či zahraniční národní filmové ceny.</t>
  </si>
  <si>
    <r>
      <rPr>
        <b/>
        <sz val="9.5"/>
        <rFont val="Arial"/>
        <family val="2"/>
        <charset val="238"/>
      </rPr>
      <t xml:space="preserve">Podporované typy projektů:  </t>
    </r>
    <r>
      <rPr>
        <sz val="9.5"/>
        <rFont val="Arial"/>
        <family val="2"/>
        <charset val="238"/>
      </rPr>
      <t xml:space="preserve">
1. Projekt zajištění světové premiéry kinematografického díla na vybraných nejprestižnějších festivalech. Z podpory je možné realizovat marketingovou kampaň, delegaci k filmu či produkční práce s tím související. Podporu je možné využít jak na festival, kde se uskuteční světová premiéra, tak na festivaly následující během trvání projektu. 
2. Projekt zajištění delegace a marketingu při nominacích kinematografického či televizního audiovizuálního díla na mezinárodní ceny. 
3. Projekt zajištění prezentace připravovaného kinematografického či televizního audiovizuálního díla na prestižních pitching fórech či Works in progress sekcí Industry programů. Z podpory je možné realizovat marketingovou kampaň, delegaci k projektu či produkční práce s tím související.
V případě projektů typu 1. a 2. rada podpoří jedno dílo pouze jednou. Více žádostí jednoho díla rada podpoří pouze v případě, že je dílo vybrané na významné festivaly v jiném distribučním trhu či při nominaci na významné ceny.
V případě projektů typu 3. je možné požádat o podporu díla opakovaně.</t>
    </r>
  </si>
  <si>
    <t>evidenční číslo projektu</t>
  </si>
  <si>
    <t>název žadatele</t>
  </si>
  <si>
    <t>název projektu</t>
  </si>
  <si>
    <t>celkový rozpočet projektu</t>
  </si>
  <si>
    <t>požadovaná podpora</t>
  </si>
  <si>
    <t>bodové hodnocení dle tvůrčího a realizačního testu</t>
  </si>
  <si>
    <t>bodové hodnocení Rada</t>
  </si>
  <si>
    <t>výše podpory</t>
  </si>
  <si>
    <t>žadatel – náročné dílo ano/ne</t>
  </si>
  <si>
    <t>Rada – náročné dílo ano/ne</t>
  </si>
  <si>
    <t>žadatel – max. intenzita veřejné podpory %</t>
  </si>
  <si>
    <t>Rada – max. intenzita veřejné podpory %</t>
  </si>
  <si>
    <t>žadatel – datum dokončení projektu</t>
  </si>
  <si>
    <t>Rada – lhůta pro dokončení</t>
  </si>
  <si>
    <t>Maximální podíl podpory na celkových nákladech</t>
  </si>
  <si>
    <t>tvůrčí kritéria</t>
  </si>
  <si>
    <t>realizační kritéria</t>
  </si>
  <si>
    <t>Relevance projektu ve vztahu k výzvě</t>
  </si>
  <si>
    <t>Potenciál pro publikum</t>
  </si>
  <si>
    <t>Relevance projektu ve vztahu k předchozí činnosti žadatele</t>
  </si>
  <si>
    <t>Realizační tým</t>
  </si>
  <si>
    <t>Realizační strategie a ekonomika projektu</t>
  </si>
  <si>
    <t>Udržitelnost</t>
  </si>
  <si>
    <t>0-20</t>
  </si>
  <si>
    <t>0-30</t>
  </si>
  <si>
    <t>0-10</t>
  </si>
  <si>
    <t>138-2026</t>
  </si>
  <si>
    <t>Pink Productions s.r.o.</t>
  </si>
  <si>
    <t>Mr. Nobody Against Putin</t>
  </si>
  <si>
    <t>ano</t>
  </si>
  <si>
    <t>140-2026</t>
  </si>
  <si>
    <t>Helium Film s.r.o.</t>
  </si>
  <si>
    <t>Virtuální přítelkyně - MFDF Ji.hlava</t>
  </si>
  <si>
    <t>191-2026</t>
  </si>
  <si>
    <t>MAUR film s.r.o.</t>
  </si>
  <si>
    <t>I died in Irpin – Oscar kampaň</t>
  </si>
  <si>
    <t>192-2026</t>
  </si>
  <si>
    <t>Bionaut s.r.o.</t>
  </si>
  <si>
    <t>China Sea Tallinn</t>
  </si>
  <si>
    <t>ne</t>
  </si>
  <si>
    <t>212-2026</t>
  </si>
  <si>
    <t>Cinémotif Films s.r.o.</t>
  </si>
  <si>
    <t>Roma Boys / SeriesMakers (SeriesMania)</t>
  </si>
  <si>
    <t>213-2026</t>
  </si>
  <si>
    <t>Hurikán – Oscar kampaň</t>
  </si>
  <si>
    <t>215-2026</t>
  </si>
  <si>
    <t>Moloch Tallinn</t>
  </si>
  <si>
    <t>306-2026</t>
  </si>
  <si>
    <t>Marlene Film Production, s.r.o.</t>
  </si>
  <si>
    <t>Franz</t>
  </si>
  <si>
    <t>312-2026</t>
  </si>
  <si>
    <t>D1film s.r.o.</t>
  </si>
  <si>
    <t>ZÁPAD – ÚČAST NA FESTIVALECH</t>
  </si>
  <si>
    <t>368-2026</t>
  </si>
  <si>
    <t>BFILM.cz s.r.o.</t>
  </si>
  <si>
    <t>Listopád @ Content London 2025</t>
  </si>
  <si>
    <t>397-2026</t>
  </si>
  <si>
    <t>Rozvod Sundance</t>
  </si>
  <si>
    <t>399-2026</t>
  </si>
  <si>
    <t>FRANZ</t>
  </si>
  <si>
    <t>403-2026</t>
  </si>
  <si>
    <t>CLAW AV s.r.o.</t>
  </si>
  <si>
    <t>ORLA</t>
  </si>
  <si>
    <t>30.06.2026</t>
  </si>
  <si>
    <t>404-2026</t>
  </si>
  <si>
    <t>Pohádky po babičce – EFA 2026</t>
  </si>
  <si>
    <t>408-2026</t>
  </si>
  <si>
    <t>Pure Shore s.r.o.</t>
  </si>
  <si>
    <t>Kaštánci - Cartoon Movie</t>
  </si>
  <si>
    <t>415-2026</t>
  </si>
  <si>
    <t>En, ten, týky! - Berlinale</t>
  </si>
  <si>
    <t>416-2026</t>
  </si>
  <si>
    <t>Hausboot Production s.r.o.</t>
  </si>
  <si>
    <t>Severka - ACE</t>
  </si>
  <si>
    <t>438-2026</t>
  </si>
  <si>
    <t>444-2026</t>
  </si>
  <si>
    <t>Somatic Films s.r.o.</t>
  </si>
  <si>
    <t>Pozdravy z Rodosu - IFF Rotterdam 2026</t>
  </si>
  <si>
    <t>446-2026</t>
  </si>
  <si>
    <t>Other Stories s.r.o.</t>
  </si>
  <si>
    <t>Děti Suad - účast na ESP</t>
  </si>
  <si>
    <t>456-2026</t>
  </si>
  <si>
    <t>Kdyby se holubi proměnili ve zlato</t>
  </si>
  <si>
    <t xml:space="preserve">466-2026 </t>
  </si>
  <si>
    <t>Únos prezidenta v Rotterdamu</t>
  </si>
  <si>
    <t>523-2026</t>
  </si>
  <si>
    <t>BAFTA</t>
  </si>
  <si>
    <t xml:space="preserve">525-2026 </t>
  </si>
  <si>
    <t>13ka s.r.o.</t>
  </si>
  <si>
    <t>Pták Ohnivák - Cartoon Movie 2026</t>
  </si>
  <si>
    <t>531-2026</t>
  </si>
  <si>
    <t>Europe Media Nest s.r.o.</t>
  </si>
  <si>
    <t>Roya</t>
  </si>
  <si>
    <t>532-2026</t>
  </si>
  <si>
    <t>PGA</t>
  </si>
  <si>
    <t>533-2026</t>
  </si>
  <si>
    <t>PINK OSCARS</t>
  </si>
  <si>
    <t>zbývá</t>
  </si>
  <si>
    <r>
      <t>Evidenční číslo výzvy:</t>
    </r>
    <r>
      <rPr>
        <sz val="9.5"/>
        <color rgb="FF000000"/>
        <rFont val="Arial"/>
        <family val="2"/>
        <charset val="238"/>
      </rPr>
      <t xml:space="preserve"> 2026-D-5-2-31
</t>
    </r>
  </si>
  <si>
    <t>31.06.2026</t>
  </si>
  <si>
    <t>Projednáno na 3. jednání Rady INF 21. a 27. 4.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</si>
</sst>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K_č_-;\-* #,##0.00\ _K_č_-;_-* &quot;-&quot;??\ _K_č_-;_-@_-"/>
  </numFmts>
  <fonts count="12" x14ac:knownFonts="1">
    <font>
      <sz val="11"/>
      <color theme="1"/>
      <name val="Calibri"/>
      <family val="2"/>
      <charset val="238"/>
      <scheme val="minor"/>
    </font>
    <font>
      <b/>
      <sz val="9.5"/>
      <name val="Arial"/>
      <family val="2"/>
      <charset val="238"/>
    </font>
    <font>
      <sz val="18"/>
      <name val="Arial"/>
      <family val="2"/>
      <charset val="238"/>
    </font>
    <font>
      <sz val="9.5"/>
      <name val="Arial"/>
      <family val="2"/>
      <charset val="238"/>
    </font>
    <font>
      <sz val="11"/>
      <color theme="1"/>
      <name val="Calibri"/>
      <family val="2"/>
      <charset val="238"/>
      <scheme val="minor"/>
    </font>
    <font>
      <sz val="9.5"/>
      <color theme="1"/>
      <name val="Arial"/>
      <family val="2"/>
      <charset val="238"/>
    </font>
    <font>
      <sz val="9.5"/>
      <color rgb="FF000000"/>
      <name val="Arial"/>
      <family val="2"/>
      <charset val="238"/>
    </font>
    <font>
      <sz val="11"/>
      <color indexed="8"/>
      <name val="Calibri"/>
      <family val="2"/>
      <charset val="238"/>
    </font>
    <font>
      <b/>
      <sz val="9.5"/>
      <color rgb="FF000000"/>
      <name val="Arial"/>
      <family val="2"/>
      <charset val="238"/>
    </font>
    <font>
      <sz val="9.5"/>
      <color theme="1"/>
      <name val="Calibri"/>
      <family val="2"/>
      <charset val="238"/>
      <scheme val="minor"/>
    </font>
    <font>
      <b/>
      <sz val="9.5"/>
      <color rgb="FF000000"/>
      <name val="Arial"/>
      <family val="2"/>
      <charset val="238"/>
    </font>
    <font>
      <sz val="10"/>
      <color rgb="FF000000"/>
      <name val="Arial"/>
      <family val="2"/>
      <charset val="238"/>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rgb="FFB4B4B4"/>
      </left>
      <right style="thin">
        <color rgb="FFB4B4B4"/>
      </right>
      <top style="thin">
        <color rgb="FFB4B4B4"/>
      </top>
      <bottom style="thin">
        <color rgb="FFB4B4B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B4B4B4"/>
      </left>
      <right style="thin">
        <color rgb="FFB4B4B4"/>
      </right>
      <top style="thin">
        <color rgb="FFB4B4B4"/>
      </top>
      <bottom/>
      <diagonal/>
    </border>
    <border>
      <left style="thin">
        <color rgb="FFB4B4B4"/>
      </left>
      <right/>
      <top/>
      <bottom style="thin">
        <color rgb="FFB4B4B4"/>
      </bottom>
      <diagonal/>
    </border>
    <border>
      <left/>
      <right/>
      <top/>
      <bottom style="thin">
        <color rgb="FFB4B4B4"/>
      </bottom>
      <diagonal/>
    </border>
    <border>
      <left/>
      <right style="thin">
        <color rgb="FFB4B4B4"/>
      </right>
      <top style="thin">
        <color rgb="FFB4B4B4"/>
      </top>
      <bottom/>
      <diagonal/>
    </border>
    <border>
      <left/>
      <right style="thin">
        <color rgb="FFB4B4B4"/>
      </right>
      <top/>
      <bottom/>
      <diagonal/>
    </border>
    <border>
      <left/>
      <right/>
      <top style="thin">
        <color rgb="FFB4B4B4"/>
      </top>
      <bottom style="thin">
        <color rgb="FFB4B4B4"/>
      </bottom>
      <diagonal/>
    </border>
    <border>
      <left style="thin">
        <color rgb="FFB4B4B4"/>
      </left>
      <right/>
      <top style="thin">
        <color rgb="FFB4B4B4"/>
      </top>
      <bottom style="thin">
        <color rgb="FFB4B4B4"/>
      </bottom>
      <diagonal/>
    </border>
    <border>
      <left style="thin">
        <color rgb="FFB4B4B4"/>
      </left>
      <right/>
      <top style="thin">
        <color rgb="FFB4B4B4"/>
      </top>
      <bottom/>
      <diagonal/>
    </border>
    <border>
      <left style="thin">
        <color rgb="FFB4B4B4"/>
      </left>
      <right/>
      <top/>
      <bottom/>
      <diagonal/>
    </border>
    <border>
      <left style="thin">
        <color rgb="FFB4B4B4"/>
      </left>
      <right style="thin">
        <color rgb="FFB4B4B4"/>
      </right>
      <top/>
      <bottom/>
      <diagonal/>
    </border>
    <border>
      <left style="thin">
        <color rgb="FFB4B4B4"/>
      </left>
      <right style="thin">
        <color rgb="FFB4B4B4"/>
      </right>
      <top/>
      <bottom style="thin">
        <color rgb="FFB4B4B4"/>
      </bottom>
      <diagonal/>
    </border>
    <border>
      <left/>
      <right style="thin">
        <color rgb="FFB4B4B4"/>
      </right>
      <top/>
      <bottom style="thin">
        <color theme="0" tint="-0.24994659260841701"/>
      </bottom>
      <diagonal/>
    </border>
    <border>
      <left style="thin">
        <color rgb="FFB4B4B4"/>
      </left>
      <right style="thin">
        <color rgb="FFB4B4B4"/>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rgb="FFB4B4B4"/>
      </bottom>
      <diagonal/>
    </border>
    <border>
      <left/>
      <right style="thin">
        <color rgb="FFB4B4B4"/>
      </right>
      <top style="thin">
        <color rgb="FFB4B4B4"/>
      </top>
      <bottom style="thin">
        <color rgb="FFB4B4B4"/>
      </bottom>
      <diagonal/>
    </border>
    <border>
      <left style="thin">
        <color theme="2" tint="-0.249977111117893"/>
      </left>
      <right style="thin">
        <color theme="2" tint="-0.249977111117893"/>
      </right>
      <top style="thin">
        <color theme="2" tint="-0.249977111117893"/>
      </top>
      <bottom style="thin">
        <color theme="2" tint="-0.249977111117893"/>
      </bottom>
      <diagonal/>
    </border>
    <border>
      <left/>
      <right style="thin">
        <color theme="0" tint="-0.24994659260841701"/>
      </right>
      <top style="thin">
        <color theme="0" tint="-0.24994659260841701"/>
      </top>
      <bottom style="thin">
        <color rgb="FFB4B4B4"/>
      </bottom>
      <diagonal/>
    </border>
    <border>
      <left/>
      <right style="thin">
        <color rgb="FFADADAD"/>
      </right>
      <top/>
      <bottom style="thin">
        <color rgb="FFADADAD"/>
      </bottom>
      <diagonal/>
    </border>
    <border>
      <left style="thin">
        <color theme="2" tint="-0.249977111117893"/>
      </left>
      <right/>
      <top/>
      <bottom style="thin">
        <color theme="2" tint="-0.249977111117893"/>
      </bottom>
      <diagonal/>
    </border>
    <border>
      <left/>
      <right/>
      <top/>
      <bottom style="thin">
        <color theme="2" tint="-0.249977111117893"/>
      </bottom>
      <diagonal/>
    </border>
    <border>
      <left/>
      <right style="thin">
        <color theme="2" tint="-0.249977111117893"/>
      </right>
      <top/>
      <bottom style="thin">
        <color theme="2" tint="-0.249977111117893"/>
      </bottom>
      <diagonal/>
    </border>
  </borders>
  <cellStyleXfs count="3">
    <xf numFmtId="0" fontId="0" fillId="0" borderId="0"/>
    <xf numFmtId="164" fontId="4" fillId="0" borderId="0" applyFont="0" applyFill="0" applyBorder="0" applyAlignment="0" applyProtection="0"/>
    <xf numFmtId="0" fontId="7" fillId="0" borderId="0" applyFill="0" applyProtection="0"/>
  </cellStyleXfs>
  <cellXfs count="84">
    <xf numFmtId="0" fontId="0" fillId="0" borderId="0" xfId="0"/>
    <xf numFmtId="0" fontId="2" fillId="2" borderId="0" xfId="0" applyFont="1" applyFill="1" applyAlignment="1">
      <alignment horizontal="left" vertical="top"/>
    </xf>
    <xf numFmtId="0" fontId="3" fillId="2" borderId="0" xfId="0" applyFont="1" applyFill="1" applyAlignment="1">
      <alignment horizontal="left" vertical="top"/>
    </xf>
    <xf numFmtId="0" fontId="1" fillId="2" borderId="0" xfId="0" applyFont="1" applyFill="1" applyAlignment="1">
      <alignment horizontal="left" vertical="top"/>
    </xf>
    <xf numFmtId="2" fontId="3" fillId="0" borderId="2" xfId="0" applyNumberFormat="1" applyFont="1" applyBorder="1" applyAlignment="1">
      <alignment horizontal="left" vertical="top"/>
    </xf>
    <xf numFmtId="0" fontId="6" fillId="0" borderId="0" xfId="0" applyFont="1" applyAlignment="1">
      <alignment horizontal="left" vertical="top"/>
    </xf>
    <xf numFmtId="0" fontId="1" fillId="2" borderId="3" xfId="0" applyFont="1" applyFill="1" applyBorder="1" applyAlignment="1">
      <alignment horizontal="left" vertical="top" wrapText="1"/>
    </xf>
    <xf numFmtId="0" fontId="1" fillId="2" borderId="1" xfId="0" applyFont="1" applyFill="1" applyBorder="1" applyAlignment="1">
      <alignment vertical="top" wrapText="1"/>
    </xf>
    <xf numFmtId="0" fontId="3" fillId="2" borderId="5" xfId="0" applyFont="1" applyFill="1" applyBorder="1" applyAlignment="1">
      <alignment horizontal="left" vertical="top"/>
    </xf>
    <xf numFmtId="0" fontId="1" fillId="2" borderId="9" xfId="0" applyFont="1" applyFill="1" applyBorder="1" applyAlignment="1">
      <alignment vertical="top" wrapText="1"/>
    </xf>
    <xf numFmtId="2" fontId="3" fillId="0" borderId="16" xfId="0" applyNumberFormat="1" applyFont="1" applyBorder="1" applyAlignment="1">
      <alignment horizontal="left" vertical="top"/>
    </xf>
    <xf numFmtId="0" fontId="8" fillId="2" borderId="0" xfId="0" applyFont="1" applyFill="1" applyAlignment="1">
      <alignment horizontal="left" vertical="top"/>
    </xf>
    <xf numFmtId="2" fontId="3" fillId="0" borderId="18" xfId="0" applyNumberFormat="1" applyFont="1" applyBorder="1" applyAlignment="1">
      <alignment horizontal="left" vertical="top"/>
    </xf>
    <xf numFmtId="3" fontId="3" fillId="0" borderId="18" xfId="0" applyNumberFormat="1" applyFont="1" applyBorder="1" applyAlignment="1">
      <alignment horizontal="right" vertical="top"/>
    </xf>
    <xf numFmtId="2" fontId="3" fillId="0" borderId="19" xfId="0" applyNumberFormat="1" applyFont="1" applyBorder="1" applyAlignment="1">
      <alignment horizontal="left" vertical="top"/>
    </xf>
    <xf numFmtId="9" fontId="6" fillId="0" borderId="18" xfId="0" applyNumberFormat="1" applyFont="1" applyBorder="1" applyAlignment="1">
      <alignment horizontal="center"/>
    </xf>
    <xf numFmtId="0" fontId="3" fillId="2" borderId="18" xfId="0" applyFont="1" applyFill="1" applyBorder="1" applyAlignment="1">
      <alignment horizontal="center" vertical="top"/>
    </xf>
    <xf numFmtId="9" fontId="3" fillId="2" borderId="18" xfId="0" applyNumberFormat="1" applyFont="1" applyFill="1" applyBorder="1" applyAlignment="1">
      <alignment horizontal="center" vertical="top"/>
    </xf>
    <xf numFmtId="0" fontId="6" fillId="0" borderId="18" xfId="0" applyFont="1" applyBorder="1" applyAlignment="1">
      <alignment horizontal="left"/>
    </xf>
    <xf numFmtId="0" fontId="6" fillId="0" borderId="18" xfId="0" applyFont="1" applyBorder="1"/>
    <xf numFmtId="3" fontId="6" fillId="0" borderId="18" xfId="0" applyNumberFormat="1" applyFont="1" applyBorder="1" applyAlignment="1">
      <alignment horizontal="right"/>
    </xf>
    <xf numFmtId="0" fontId="6" fillId="0" borderId="18" xfId="0" applyFont="1" applyBorder="1" applyAlignment="1">
      <alignment horizontal="center"/>
    </xf>
    <xf numFmtId="9" fontId="6" fillId="0" borderId="18" xfId="0" applyNumberFormat="1" applyFont="1" applyBorder="1" applyAlignment="1">
      <alignment horizontal="center" vertical="center" wrapText="1"/>
    </xf>
    <xf numFmtId="14" fontId="6" fillId="0" borderId="18" xfId="0" applyNumberFormat="1" applyFont="1" applyBorder="1" applyAlignment="1">
      <alignment horizontal="center"/>
    </xf>
    <xf numFmtId="14" fontId="3" fillId="0" borderId="18" xfId="0" applyNumberFormat="1" applyFont="1" applyBorder="1" applyAlignment="1">
      <alignment horizontal="center"/>
    </xf>
    <xf numFmtId="9" fontId="6" fillId="0" borderId="18" xfId="0" applyNumberFormat="1" applyFont="1" applyBorder="1" applyAlignment="1">
      <alignment horizontal="center" vertical="center"/>
    </xf>
    <xf numFmtId="3" fontId="3" fillId="2" borderId="0" xfId="0" applyNumberFormat="1" applyFont="1" applyFill="1" applyAlignment="1">
      <alignment horizontal="right" vertical="top"/>
    </xf>
    <xf numFmtId="3" fontId="3" fillId="2" borderId="0" xfId="0" applyNumberFormat="1" applyFont="1" applyFill="1" applyAlignment="1">
      <alignment horizontal="left" vertical="top"/>
    </xf>
    <xf numFmtId="0" fontId="9" fillId="0" borderId="0" xfId="0" applyFont="1"/>
    <xf numFmtId="0" fontId="6" fillId="0" borderId="18" xfId="0" applyFont="1" applyBorder="1" applyAlignment="1">
      <alignment wrapText="1"/>
    </xf>
    <xf numFmtId="3" fontId="6" fillId="0" borderId="18" xfId="0" applyNumberFormat="1" applyFont="1" applyBorder="1" applyAlignment="1">
      <alignment horizontal="right" wrapText="1"/>
    </xf>
    <xf numFmtId="0" fontId="6" fillId="0" borderId="18" xfId="0" applyFont="1" applyBorder="1" applyAlignment="1">
      <alignment horizontal="left" wrapText="1"/>
    </xf>
    <xf numFmtId="0" fontId="3" fillId="0" borderId="18" xfId="0" applyFont="1" applyBorder="1" applyAlignment="1">
      <alignment wrapText="1"/>
    </xf>
    <xf numFmtId="0" fontId="6" fillId="0" borderId="20" xfId="0" applyFont="1" applyBorder="1"/>
    <xf numFmtId="49" fontId="6" fillId="0" borderId="18" xfId="0" applyNumberFormat="1" applyFont="1" applyBorder="1" applyAlignment="1">
      <alignment horizontal="left"/>
    </xf>
    <xf numFmtId="49" fontId="6" fillId="0" borderId="18" xfId="0" applyNumberFormat="1" applyFont="1" applyBorder="1" applyAlignment="1">
      <alignment horizontal="left" wrapText="1"/>
    </xf>
    <xf numFmtId="0" fontId="3" fillId="0" borderId="18" xfId="0" applyFont="1" applyBorder="1" applyAlignment="1">
      <alignment horizontal="center" vertical="top"/>
    </xf>
    <xf numFmtId="9" fontId="3" fillId="0" borderId="18" xfId="0" applyNumberFormat="1" applyFont="1" applyBorder="1" applyAlignment="1">
      <alignment horizontal="center" vertical="top"/>
    </xf>
    <xf numFmtId="0" fontId="3" fillId="0" borderId="0" xfId="0" applyFont="1" applyAlignment="1">
      <alignment horizontal="left" vertical="top"/>
    </xf>
    <xf numFmtId="0" fontId="6" fillId="0" borderId="18" xfId="0" applyFont="1" applyBorder="1" applyAlignment="1">
      <alignment horizontal="center" wrapText="1"/>
    </xf>
    <xf numFmtId="14" fontId="6" fillId="0" borderId="18" xfId="0" applyNumberFormat="1" applyFont="1" applyBorder="1" applyAlignment="1">
      <alignment horizontal="center" wrapText="1"/>
    </xf>
    <xf numFmtId="49" fontId="3" fillId="0" borderId="18" xfId="0" applyNumberFormat="1" applyFont="1" applyBorder="1" applyAlignment="1">
      <alignment horizontal="center" wrapText="1"/>
    </xf>
    <xf numFmtId="10" fontId="3" fillId="2" borderId="0" xfId="0" applyNumberFormat="1" applyFont="1" applyFill="1" applyAlignment="1">
      <alignment horizontal="left" vertical="top"/>
    </xf>
    <xf numFmtId="10" fontId="3" fillId="0" borderId="0" xfId="0" applyNumberFormat="1" applyFont="1" applyAlignment="1">
      <alignment horizontal="left" vertical="top"/>
    </xf>
    <xf numFmtId="0" fontId="11" fillId="0" borderId="18" xfId="0" applyFont="1" applyBorder="1" applyAlignment="1">
      <alignment horizontal="left"/>
    </xf>
    <xf numFmtId="0" fontId="11" fillId="0" borderId="18" xfId="0" applyFont="1" applyBorder="1"/>
    <xf numFmtId="3" fontId="11" fillId="0" borderId="18" xfId="0" applyNumberFormat="1" applyFont="1" applyBorder="1" applyAlignment="1">
      <alignment horizontal="right"/>
    </xf>
    <xf numFmtId="0" fontId="11" fillId="0" borderId="18" xfId="0" applyFont="1" applyBorder="1" applyAlignment="1">
      <alignment horizontal="center"/>
    </xf>
    <xf numFmtId="9" fontId="11" fillId="0" borderId="18" xfId="0" applyNumberFormat="1" applyFont="1" applyBorder="1" applyAlignment="1">
      <alignment horizontal="center" vertical="center"/>
    </xf>
    <xf numFmtId="14" fontId="11" fillId="0" borderId="18" xfId="0" applyNumberFormat="1" applyFont="1" applyBorder="1" applyAlignment="1">
      <alignment horizontal="center"/>
    </xf>
    <xf numFmtId="0" fontId="11" fillId="0" borderId="18" xfId="0" applyFont="1" applyBorder="1" applyAlignment="1">
      <alignment horizontal="left" wrapText="1"/>
    </xf>
    <xf numFmtId="0" fontId="11" fillId="0" borderId="18" xfId="0" applyFont="1" applyBorder="1" applyAlignment="1">
      <alignment wrapText="1"/>
    </xf>
    <xf numFmtId="3" fontId="11" fillId="0" borderId="18" xfId="0" applyNumberFormat="1" applyFont="1" applyBorder="1" applyAlignment="1">
      <alignment horizontal="right" wrapText="1"/>
    </xf>
    <xf numFmtId="0" fontId="11" fillId="0" borderId="18" xfId="0" applyFont="1" applyBorder="1" applyAlignment="1">
      <alignment horizontal="center" wrapText="1"/>
    </xf>
    <xf numFmtId="9" fontId="11" fillId="0" borderId="18" xfId="0" applyNumberFormat="1" applyFont="1" applyBorder="1" applyAlignment="1">
      <alignment horizontal="center" vertical="center" wrapText="1"/>
    </xf>
    <xf numFmtId="14" fontId="11" fillId="0" borderId="18" xfId="0" applyNumberFormat="1" applyFont="1" applyBorder="1" applyAlignment="1">
      <alignment horizontal="center" wrapText="1"/>
    </xf>
    <xf numFmtId="0" fontId="10" fillId="2" borderId="0" xfId="0" applyFont="1" applyFill="1" applyAlignment="1">
      <alignment horizontal="left" vertical="top"/>
    </xf>
    <xf numFmtId="49" fontId="11" fillId="0" borderId="18" xfId="0" applyNumberFormat="1" applyFont="1" applyBorder="1" applyAlignment="1">
      <alignment horizontal="left"/>
    </xf>
    <xf numFmtId="49" fontId="11" fillId="0" borderId="18" xfId="0" applyNumberFormat="1" applyFont="1" applyBorder="1" applyAlignment="1">
      <alignment horizontal="left" wrapText="1"/>
    </xf>
    <xf numFmtId="0" fontId="1" fillId="2" borderId="3" xfId="0" applyFont="1" applyFill="1" applyBorder="1" applyAlignment="1">
      <alignment horizontal="left" vertical="top" wrapText="1"/>
    </xf>
    <xf numFmtId="0" fontId="1" fillId="2" borderId="12" xfId="0" applyFont="1" applyFill="1" applyBorder="1" applyAlignment="1">
      <alignment horizontal="left" vertical="top" wrapText="1"/>
    </xf>
    <xf numFmtId="0" fontId="1" fillId="2" borderId="13" xfId="0" applyFont="1" applyFill="1" applyBorder="1" applyAlignment="1">
      <alignment horizontal="left" vertical="top" wrapText="1"/>
    </xf>
    <xf numFmtId="0" fontId="1" fillId="2" borderId="0" xfId="0" applyFont="1" applyFill="1" applyAlignment="1">
      <alignment horizontal="left" vertical="top" wrapText="1"/>
    </xf>
    <xf numFmtId="0" fontId="3" fillId="2" borderId="0" xfId="0" applyFont="1" applyFill="1" applyAlignment="1">
      <alignment horizontal="left" vertical="top" wrapText="1"/>
    </xf>
    <xf numFmtId="0" fontId="1" fillId="2" borderId="6" xfId="0" applyFont="1" applyFill="1" applyBorder="1" applyAlignment="1">
      <alignment horizontal="left" vertical="top" wrapText="1"/>
    </xf>
    <xf numFmtId="0" fontId="1" fillId="2" borderId="7" xfId="0" applyFont="1" applyFill="1" applyBorder="1" applyAlignment="1">
      <alignment horizontal="left" vertical="top" wrapText="1"/>
    </xf>
    <xf numFmtId="2" fontId="1" fillId="2" borderId="3" xfId="0" applyNumberFormat="1" applyFont="1" applyFill="1" applyBorder="1" applyAlignment="1">
      <alignment horizontal="left" vertical="top" wrapText="1"/>
    </xf>
    <xf numFmtId="2" fontId="1" fillId="2" borderId="12" xfId="0" applyNumberFormat="1"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2" borderId="4" xfId="0" applyFont="1" applyFill="1" applyBorder="1" applyAlignment="1">
      <alignment horizontal="center" vertical="top"/>
    </xf>
    <xf numFmtId="0" fontId="1" fillId="2" borderId="5" xfId="0" applyFont="1" applyFill="1" applyBorder="1" applyAlignment="1">
      <alignment horizontal="center" vertical="top"/>
    </xf>
    <xf numFmtId="0" fontId="1" fillId="2" borderId="9" xfId="0" applyFont="1" applyFill="1" applyBorder="1" applyAlignment="1">
      <alignment horizontal="left" vertical="top"/>
    </xf>
    <xf numFmtId="0" fontId="1" fillId="2" borderId="8" xfId="0" applyFont="1" applyFill="1" applyBorder="1" applyAlignment="1">
      <alignment horizontal="left" vertical="top"/>
    </xf>
    <xf numFmtId="0" fontId="1" fillId="2" borderId="9" xfId="0" applyFont="1" applyFill="1" applyBorder="1" applyAlignment="1">
      <alignment horizontal="center" vertical="top"/>
    </xf>
    <xf numFmtId="0" fontId="1" fillId="2" borderId="8" xfId="0" applyFont="1" applyFill="1" applyBorder="1" applyAlignment="1">
      <alignment horizontal="center" vertical="top"/>
    </xf>
    <xf numFmtId="2" fontId="1" fillId="2" borderId="15" xfId="0" applyNumberFormat="1" applyFont="1" applyFill="1" applyBorder="1" applyAlignment="1">
      <alignment horizontal="left" vertical="top" wrapText="1"/>
    </xf>
    <xf numFmtId="0" fontId="1" fillId="2" borderId="17" xfId="0" applyFont="1" applyFill="1" applyBorder="1" applyAlignment="1">
      <alignment horizontal="center" vertical="top"/>
    </xf>
    <xf numFmtId="0" fontId="1" fillId="2" borderId="17" xfId="0" applyFont="1" applyFill="1" applyBorder="1" applyAlignment="1">
      <alignment horizontal="left" vertical="top"/>
    </xf>
    <xf numFmtId="0" fontId="1" fillId="2" borderId="14" xfId="0" applyFont="1" applyFill="1" applyBorder="1" applyAlignment="1">
      <alignment horizontal="left" vertical="top" wrapText="1"/>
    </xf>
    <xf numFmtId="0" fontId="1" fillId="2" borderId="15" xfId="0" applyFont="1" applyFill="1" applyBorder="1" applyAlignment="1">
      <alignment horizontal="left" vertical="top" wrapText="1"/>
    </xf>
    <xf numFmtId="49" fontId="6" fillId="0" borderId="21" xfId="0" applyNumberFormat="1" applyFont="1" applyBorder="1" applyAlignment="1">
      <alignment horizontal="center"/>
    </xf>
    <xf numFmtId="49" fontId="6" fillId="0" borderId="22" xfId="0" applyNumberFormat="1" applyFont="1" applyBorder="1" applyAlignment="1">
      <alignment horizontal="center"/>
    </xf>
    <xf numFmtId="49" fontId="6" fillId="0" borderId="23" xfId="0" applyNumberFormat="1" applyFont="1" applyBorder="1" applyAlignment="1">
      <alignment horizontal="center"/>
    </xf>
  </cellXfs>
  <cellStyles count="3">
    <cellStyle name="Čárka 2" xfId="1" xr:uid="{00000000-0005-0000-0000-000000000000}"/>
    <cellStyle name="Normální" xfId="0" builtinId="0"/>
    <cellStyle name="Normální 2" xfId="2" xr:uid="{1186FFC1-50D8-41A4-837A-E340FC74D25E}"/>
  </cellStyles>
  <dxfs count="0"/>
  <tableStyles count="0" defaultTableStyle="TableStyleMedium2" defaultPivotStyle="PivotStyleLight16"/>
  <colors>
    <mruColors>
      <color rgb="FFB4B4B4"/>
      <color rgb="FFFE08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sfkcz.sharepoint.com/sites/OKA128/Shared%20Documents/Tajemnick&#225;%20sekce%20OKA/01_Rady/04_INF_rada/3.%20jedn&#225;n&#237;%2021.%204.%202026%20a%2027.%204.%202026/barevn&#233;%20tab.%20dopln&#283;n&#233;/barvy_Rozhodovaci_tab_2026-D-5-2-31_Ucast_cesAUDnaMFaMC_04-2026_upraven_texty.xlsx" TargetMode="External"/><Relationship Id="rId2" Type="http://schemas.microsoft.com/office/2019/04/relationships/externalLinkLongPath" Target="/sites/OKA128/Shared%20Documents/Tajemnick&#225;%20sekce%20OKA/01_Rady/04_INF_rada/3.%20jedn&#225;n&#237;%2021.%204.%202026%20a%2027.%204.%202026/barevn&#233;%20tab.%20dopln&#283;n&#233;/barvy_Rozhodovaci_tab_2026-D-5-2-31_Ucast_cesAUDnaMFaMC_04-2026_upraven_texty.xlsx?5BD4A031" TargetMode="External"/><Relationship Id="rId1" Type="http://schemas.openxmlformats.org/officeDocument/2006/relationships/externalLinkPath" Target="file:///\\5BD4A031\barvy_Rozhodovaci_tab_2026-D-5-2-31_Ucast_cesAUDnaMFaMC_04-2026_upraven_texty.xlsx" TargetMode="External"/><Relationship Id="rId4" Type="http://schemas.openxmlformats.org/officeDocument/2006/relationships/externalLinkPath" Target="../barevn&#233;%20tab.%20dopln&#283;n&#233;/barvy_Rozhodovaci_tab_2026-D-5-2-31_Ucast_cesAUDnaMFaMC_04-2026_upraven_text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ucast na zahr. fest. a cenach"/>
      <sheetName val="DKr"/>
      <sheetName val="DKu"/>
      <sheetName val="MP"/>
      <sheetName val="MŠ"/>
      <sheetName val="ZK"/>
    </sheetNames>
    <sheetDataSet>
      <sheetData sheetId="0">
        <row r="18">
          <cell r="O18">
            <v>0</v>
          </cell>
        </row>
        <row r="19">
          <cell r="O19">
            <v>80000</v>
          </cell>
        </row>
        <row r="20">
          <cell r="O20">
            <v>50000</v>
          </cell>
        </row>
        <row r="21">
          <cell r="O21">
            <v>400000</v>
          </cell>
        </row>
        <row r="22">
          <cell r="O22">
            <v>80000</v>
          </cell>
        </row>
        <row r="23">
          <cell r="O23">
            <v>160000</v>
          </cell>
        </row>
        <row r="24">
          <cell r="O24">
            <v>50000</v>
          </cell>
        </row>
        <row r="25">
          <cell r="O25">
            <v>120000</v>
          </cell>
        </row>
        <row r="26">
          <cell r="O26">
            <v>0</v>
          </cell>
        </row>
        <row r="27">
          <cell r="O27">
            <v>500000</v>
          </cell>
        </row>
      </sheetData>
      <sheetData sheetId="1"/>
      <sheetData sheetId="2"/>
      <sheetData sheetId="3"/>
      <sheetData sheetId="4"/>
      <sheetData sheetId="5"/>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47"/>
  <sheetViews>
    <sheetView showGridLines="0" tabSelected="1" topLeftCell="A17" zoomScale="75" zoomScaleNormal="68" workbookViewId="0">
      <selection activeCell="D33" sqref="D33"/>
    </sheetView>
  </sheetViews>
  <sheetFormatPr defaultColWidth="9.1796875" defaultRowHeight="12.75" customHeight="1" x14ac:dyDescent="0.35"/>
  <cols>
    <col min="1" max="1" width="11.453125" style="2" customWidth="1"/>
    <col min="2" max="2" width="30" style="2" bestFit="1" customWidth="1"/>
    <col min="3" max="3" width="39" style="2" customWidth="1"/>
    <col min="4" max="4" width="15.453125" style="2" customWidth="1"/>
    <col min="5" max="5" width="15" style="2" customWidth="1"/>
    <col min="6" max="7" width="9.453125" style="2" customWidth="1"/>
    <col min="8" max="8" width="10" style="2" customWidth="1"/>
    <col min="9" max="12" width="9.453125" style="2" customWidth="1"/>
    <col min="13" max="13" width="14.453125" style="2" customWidth="1"/>
    <col min="14" max="19" width="13.453125" style="2" customWidth="1"/>
    <col min="20" max="16384" width="9.1796875" style="2"/>
  </cols>
  <sheetData>
    <row r="1" spans="1:20" ht="38.25" customHeight="1" x14ac:dyDescent="0.35">
      <c r="A1" s="1" t="s">
        <v>0</v>
      </c>
    </row>
    <row r="2" spans="1:20" ht="15" customHeight="1" x14ac:dyDescent="0.35">
      <c r="A2" s="56" t="s">
        <v>1</v>
      </c>
      <c r="D2" s="3" t="s">
        <v>2</v>
      </c>
    </row>
    <row r="3" spans="1:20" ht="15" customHeight="1" x14ac:dyDescent="0.35">
      <c r="A3" s="3" t="s">
        <v>3</v>
      </c>
      <c r="D3" s="5" t="s">
        <v>4</v>
      </c>
    </row>
    <row r="4" spans="1:20" ht="15" customHeight="1" x14ac:dyDescent="0.35">
      <c r="A4" s="3" t="s">
        <v>5</v>
      </c>
      <c r="D4" s="2" t="s">
        <v>6</v>
      </c>
    </row>
    <row r="5" spans="1:20" ht="15" customHeight="1" x14ac:dyDescent="0.35">
      <c r="A5" s="11" t="s">
        <v>7</v>
      </c>
      <c r="D5" s="2" t="s">
        <v>8</v>
      </c>
    </row>
    <row r="6" spans="1:20" ht="15" customHeight="1" x14ac:dyDescent="0.35">
      <c r="A6" s="11" t="s">
        <v>9</v>
      </c>
    </row>
    <row r="7" spans="1:20" ht="26.25" customHeight="1" x14ac:dyDescent="0.35">
      <c r="A7" s="62" t="s">
        <v>10</v>
      </c>
      <c r="B7" s="62"/>
      <c r="C7" s="62"/>
      <c r="D7" s="3" t="s">
        <v>11</v>
      </c>
    </row>
    <row r="8" spans="1:20" ht="15" customHeight="1" x14ac:dyDescent="0.35">
      <c r="A8" s="3" t="s">
        <v>12</v>
      </c>
      <c r="D8" s="63" t="s">
        <v>13</v>
      </c>
      <c r="E8" s="63"/>
      <c r="F8" s="63"/>
      <c r="G8" s="63"/>
      <c r="H8" s="63"/>
      <c r="I8" s="63"/>
      <c r="J8" s="63"/>
      <c r="K8" s="63"/>
      <c r="L8" s="63"/>
      <c r="M8" s="63"/>
    </row>
    <row r="9" spans="1:20" ht="45" customHeight="1" x14ac:dyDescent="0.35">
      <c r="D9" s="63" t="s">
        <v>14</v>
      </c>
      <c r="E9" s="63"/>
      <c r="F9" s="63"/>
      <c r="G9" s="63"/>
      <c r="H9" s="63"/>
      <c r="I9" s="63"/>
      <c r="J9" s="63"/>
      <c r="K9" s="63"/>
      <c r="L9" s="63"/>
      <c r="M9" s="63"/>
    </row>
    <row r="10" spans="1:20" ht="46" customHeight="1" x14ac:dyDescent="0.35">
      <c r="D10" s="63" t="s">
        <v>15</v>
      </c>
      <c r="E10" s="63"/>
      <c r="F10" s="63"/>
      <c r="G10" s="63"/>
      <c r="H10" s="63"/>
      <c r="I10" s="63"/>
      <c r="J10" s="63"/>
      <c r="K10" s="63"/>
      <c r="L10" s="63"/>
      <c r="M10" s="63"/>
    </row>
    <row r="11" spans="1:20" ht="133.5" customHeight="1" x14ac:dyDescent="0.35">
      <c r="D11" s="63" t="s">
        <v>16</v>
      </c>
      <c r="E11" s="63"/>
      <c r="F11" s="63"/>
      <c r="G11" s="63"/>
      <c r="H11" s="63"/>
      <c r="I11" s="63"/>
      <c r="J11" s="63"/>
      <c r="K11" s="63"/>
      <c r="L11" s="63"/>
      <c r="M11" s="63"/>
    </row>
    <row r="12" spans="1:20" ht="15" customHeight="1" x14ac:dyDescent="0.35">
      <c r="A12" s="3"/>
    </row>
    <row r="13" spans="1:20" ht="15" customHeight="1" x14ac:dyDescent="0.35">
      <c r="A13" s="3"/>
      <c r="G13" s="3"/>
      <c r="H13" s="3"/>
      <c r="I13" s="3"/>
      <c r="M13" s="8"/>
    </row>
    <row r="14" spans="1:20" ht="15" customHeight="1" x14ac:dyDescent="0.35">
      <c r="A14" s="64" t="s">
        <v>17</v>
      </c>
      <c r="B14" s="59" t="s">
        <v>18</v>
      </c>
      <c r="C14" s="59" t="s">
        <v>19</v>
      </c>
      <c r="D14" s="59" t="s">
        <v>20</v>
      </c>
      <c r="E14" s="66" t="s">
        <v>21</v>
      </c>
      <c r="F14" s="72" t="s">
        <v>22</v>
      </c>
      <c r="G14" s="73"/>
      <c r="H14" s="73"/>
      <c r="I14" s="73"/>
      <c r="J14" s="73"/>
      <c r="K14" s="73"/>
      <c r="L14" s="59" t="s">
        <v>23</v>
      </c>
      <c r="M14" s="59" t="s">
        <v>24</v>
      </c>
      <c r="N14" s="59" t="s">
        <v>25</v>
      </c>
      <c r="O14" s="59" t="s">
        <v>26</v>
      </c>
      <c r="P14" s="68" t="s">
        <v>27</v>
      </c>
      <c r="Q14" s="68" t="s">
        <v>28</v>
      </c>
      <c r="R14" s="59" t="s">
        <v>29</v>
      </c>
      <c r="S14" s="59" t="s">
        <v>30</v>
      </c>
      <c r="T14" s="59" t="s">
        <v>31</v>
      </c>
    </row>
    <row r="15" spans="1:20" ht="14.5" customHeight="1" x14ac:dyDescent="0.35">
      <c r="A15" s="65"/>
      <c r="B15" s="60"/>
      <c r="C15" s="60"/>
      <c r="D15" s="60"/>
      <c r="E15" s="67"/>
      <c r="F15" s="70" t="s">
        <v>32</v>
      </c>
      <c r="G15" s="71"/>
      <c r="H15" s="74" t="s">
        <v>33</v>
      </c>
      <c r="I15" s="75"/>
      <c r="J15" s="75"/>
      <c r="K15" s="75"/>
      <c r="L15" s="60"/>
      <c r="M15" s="60"/>
      <c r="N15" s="60"/>
      <c r="O15" s="60"/>
      <c r="P15" s="69"/>
      <c r="Q15" s="69"/>
      <c r="R15" s="60"/>
      <c r="S15" s="60"/>
      <c r="T15" s="60"/>
    </row>
    <row r="16" spans="1:20" ht="87" customHeight="1" x14ac:dyDescent="0.35">
      <c r="A16" s="65"/>
      <c r="B16" s="60"/>
      <c r="C16" s="60"/>
      <c r="D16" s="60"/>
      <c r="E16" s="67"/>
      <c r="F16" s="7" t="s">
        <v>34</v>
      </c>
      <c r="G16" s="7" t="s">
        <v>35</v>
      </c>
      <c r="H16" s="7" t="s">
        <v>36</v>
      </c>
      <c r="I16" s="7" t="s">
        <v>37</v>
      </c>
      <c r="J16" s="7" t="s">
        <v>38</v>
      </c>
      <c r="K16" s="9" t="s">
        <v>39</v>
      </c>
      <c r="L16" s="61"/>
      <c r="M16" s="60"/>
      <c r="N16" s="60"/>
      <c r="O16" s="60"/>
      <c r="P16" s="69"/>
      <c r="Q16" s="69"/>
      <c r="R16" s="60"/>
      <c r="S16" s="60"/>
      <c r="T16" s="60"/>
    </row>
    <row r="17" spans="1:21" ht="31" customHeight="1" x14ac:dyDescent="0.35">
      <c r="A17" s="65"/>
      <c r="B17" s="60"/>
      <c r="C17" s="60"/>
      <c r="D17" s="60"/>
      <c r="E17" s="67"/>
      <c r="F17" s="6" t="s">
        <v>40</v>
      </c>
      <c r="G17" s="6" t="s">
        <v>41</v>
      </c>
      <c r="H17" s="6" t="s">
        <v>42</v>
      </c>
      <c r="I17" s="6" t="s">
        <v>42</v>
      </c>
      <c r="J17" s="6" t="s">
        <v>40</v>
      </c>
      <c r="K17" s="6" t="s">
        <v>42</v>
      </c>
      <c r="L17" s="6"/>
      <c r="M17" s="60"/>
      <c r="N17" s="60"/>
      <c r="O17" s="60"/>
      <c r="P17" s="69"/>
      <c r="Q17" s="69"/>
      <c r="R17" s="60"/>
      <c r="S17" s="60"/>
      <c r="T17" s="60"/>
    </row>
    <row r="18" spans="1:21" ht="12.75" customHeight="1" x14ac:dyDescent="0.25">
      <c r="A18" s="34" t="s">
        <v>43</v>
      </c>
      <c r="B18" s="18" t="s">
        <v>44</v>
      </c>
      <c r="C18" s="19" t="s">
        <v>45</v>
      </c>
      <c r="D18" s="20">
        <v>4668410</v>
      </c>
      <c r="E18" s="20">
        <v>1000000</v>
      </c>
      <c r="F18" s="12">
        <v>18.600000000000001</v>
      </c>
      <c r="G18" s="12">
        <v>26.6</v>
      </c>
      <c r="H18" s="12">
        <v>10</v>
      </c>
      <c r="I18" s="12">
        <v>9.6</v>
      </c>
      <c r="J18" s="12">
        <v>15.4</v>
      </c>
      <c r="K18" s="12">
        <v>7</v>
      </c>
      <c r="L18" s="12">
        <f>SUM(F18:K18)</f>
        <v>87.2</v>
      </c>
      <c r="M18" s="13">
        <v>750000</v>
      </c>
      <c r="N18" s="21" t="s">
        <v>46</v>
      </c>
      <c r="O18" s="16" t="s">
        <v>46</v>
      </c>
      <c r="P18" s="22">
        <v>0.47</v>
      </c>
      <c r="Q18" s="17">
        <v>0.9</v>
      </c>
      <c r="R18" s="23">
        <v>46461</v>
      </c>
      <c r="S18" s="23">
        <v>46461</v>
      </c>
      <c r="T18" s="15">
        <f>M18/(0.7*D18)</f>
        <v>0.22950609981312084</v>
      </c>
      <c r="U18" s="42"/>
    </row>
    <row r="19" spans="1:21" ht="12.75" customHeight="1" x14ac:dyDescent="0.25">
      <c r="A19" s="34" t="s">
        <v>47</v>
      </c>
      <c r="B19" s="18" t="s">
        <v>48</v>
      </c>
      <c r="C19" s="19" t="s">
        <v>49</v>
      </c>
      <c r="D19" s="20">
        <v>275953</v>
      </c>
      <c r="E19" s="20">
        <v>150000</v>
      </c>
      <c r="F19" s="12">
        <v>16.399999999999999</v>
      </c>
      <c r="G19" s="12">
        <v>24.6</v>
      </c>
      <c r="H19" s="12">
        <v>9.6</v>
      </c>
      <c r="I19" s="12">
        <v>8.6</v>
      </c>
      <c r="J19" s="12">
        <v>13.4</v>
      </c>
      <c r="K19" s="12">
        <v>6.6</v>
      </c>
      <c r="L19" s="12">
        <f t="shared" ref="L19:L34" si="0">SUM(F19:K19)</f>
        <v>79.2</v>
      </c>
      <c r="M19" s="13">
        <v>100000</v>
      </c>
      <c r="N19" s="21" t="s">
        <v>46</v>
      </c>
      <c r="O19" s="16" t="s">
        <v>46</v>
      </c>
      <c r="P19" s="22">
        <v>0.54</v>
      </c>
      <c r="Q19" s="17">
        <v>0.7</v>
      </c>
      <c r="R19" s="24">
        <v>46112</v>
      </c>
      <c r="S19" s="23">
        <v>46203</v>
      </c>
      <c r="T19" s="15">
        <f>M19/(0.7*D19)</f>
        <v>0.51768650044443387</v>
      </c>
      <c r="U19" s="42"/>
    </row>
    <row r="20" spans="1:21" ht="12.75" customHeight="1" x14ac:dyDescent="0.25">
      <c r="A20" s="34" t="s">
        <v>50</v>
      </c>
      <c r="B20" s="18" t="s">
        <v>51</v>
      </c>
      <c r="C20" s="18" t="s">
        <v>52</v>
      </c>
      <c r="D20" s="20">
        <v>650000</v>
      </c>
      <c r="E20" s="20">
        <v>400000</v>
      </c>
      <c r="F20" s="12">
        <v>19.2</v>
      </c>
      <c r="G20" s="12">
        <v>21.8</v>
      </c>
      <c r="H20" s="12">
        <v>10</v>
      </c>
      <c r="I20" s="12">
        <v>9.4</v>
      </c>
      <c r="J20" s="12">
        <v>16.2</v>
      </c>
      <c r="K20" s="12">
        <v>7.2</v>
      </c>
      <c r="L20" s="12">
        <f t="shared" si="0"/>
        <v>83.8</v>
      </c>
      <c r="M20" s="13">
        <v>400000</v>
      </c>
      <c r="N20" s="21" t="s">
        <v>46</v>
      </c>
      <c r="O20" s="16" t="s">
        <v>46</v>
      </c>
      <c r="P20" s="25">
        <v>0.69</v>
      </c>
      <c r="Q20" s="17">
        <v>0.9</v>
      </c>
      <c r="R20" s="23">
        <v>46203</v>
      </c>
      <c r="S20" s="23">
        <v>46203</v>
      </c>
      <c r="T20" s="15">
        <f>M20/(0.7*D20)</f>
        <v>0.87912087912087911</v>
      </c>
      <c r="U20" s="42"/>
    </row>
    <row r="21" spans="1:21" ht="12.75" customHeight="1" x14ac:dyDescent="0.25">
      <c r="A21" s="34" t="s">
        <v>53</v>
      </c>
      <c r="B21" s="18" t="s">
        <v>54</v>
      </c>
      <c r="C21" s="19" t="s">
        <v>55</v>
      </c>
      <c r="D21" s="20">
        <v>150000</v>
      </c>
      <c r="E21" s="20">
        <v>75000</v>
      </c>
      <c r="F21" s="12">
        <v>16</v>
      </c>
      <c r="G21" s="12">
        <v>19.8</v>
      </c>
      <c r="H21" s="12">
        <v>9.8000000000000007</v>
      </c>
      <c r="I21" s="12">
        <v>7.4</v>
      </c>
      <c r="J21" s="12">
        <v>13.4</v>
      </c>
      <c r="K21" s="12">
        <v>6.4</v>
      </c>
      <c r="L21" s="12">
        <f t="shared" si="0"/>
        <v>72.8</v>
      </c>
      <c r="M21" s="13">
        <v>50000</v>
      </c>
      <c r="N21" s="21" t="s">
        <v>46</v>
      </c>
      <c r="O21" s="16" t="s">
        <v>56</v>
      </c>
      <c r="P21" s="25">
        <v>0.5</v>
      </c>
      <c r="Q21" s="17">
        <v>0.5</v>
      </c>
      <c r="R21" s="23">
        <v>46326</v>
      </c>
      <c r="S21" s="23">
        <v>46326</v>
      </c>
      <c r="T21" s="15">
        <f>M21/(0.7*D21)</f>
        <v>0.47619047619047616</v>
      </c>
      <c r="U21" s="42"/>
    </row>
    <row r="22" spans="1:21" s="38" customFormat="1" ht="12.75" customHeight="1" x14ac:dyDescent="0.25">
      <c r="A22" s="34" t="s">
        <v>57</v>
      </c>
      <c r="B22" s="18" t="s">
        <v>58</v>
      </c>
      <c r="C22" s="19" t="s">
        <v>59</v>
      </c>
      <c r="D22" s="20">
        <v>73000</v>
      </c>
      <c r="E22" s="20">
        <v>50000</v>
      </c>
      <c r="F22" s="12">
        <v>18.8</v>
      </c>
      <c r="G22" s="12">
        <v>23.8</v>
      </c>
      <c r="H22" s="12">
        <v>9.6</v>
      </c>
      <c r="I22" s="12">
        <v>9.4</v>
      </c>
      <c r="J22" s="12">
        <v>15.6</v>
      </c>
      <c r="K22" s="12">
        <v>8.1999999999999993</v>
      </c>
      <c r="L22" s="12">
        <f t="shared" si="0"/>
        <v>85.4</v>
      </c>
      <c r="M22" s="13">
        <v>50000</v>
      </c>
      <c r="N22" s="21" t="s">
        <v>46</v>
      </c>
      <c r="O22" s="36" t="s">
        <v>46</v>
      </c>
      <c r="P22" s="25">
        <v>0.68</v>
      </c>
      <c r="Q22" s="37">
        <v>0.9</v>
      </c>
      <c r="R22" s="23">
        <v>46296</v>
      </c>
      <c r="S22" s="23">
        <v>46296</v>
      </c>
      <c r="T22" s="15">
        <f>M22/(0.7*D22)</f>
        <v>0.97847358121330719</v>
      </c>
      <c r="U22" s="42"/>
    </row>
    <row r="23" spans="1:21" s="38" customFormat="1" ht="12.75" customHeight="1" x14ac:dyDescent="0.25">
      <c r="A23" s="35" t="s">
        <v>60</v>
      </c>
      <c r="B23" s="18" t="s">
        <v>51</v>
      </c>
      <c r="C23" s="29" t="s">
        <v>61</v>
      </c>
      <c r="D23" s="30">
        <v>683700</v>
      </c>
      <c r="E23" s="30">
        <v>400000</v>
      </c>
      <c r="F23" s="12">
        <v>18.8</v>
      </c>
      <c r="G23" s="12">
        <v>26.2</v>
      </c>
      <c r="H23" s="12">
        <v>10</v>
      </c>
      <c r="I23" s="12">
        <v>9.6</v>
      </c>
      <c r="J23" s="12">
        <v>17.2</v>
      </c>
      <c r="K23" s="12">
        <v>8.8000000000000007</v>
      </c>
      <c r="L23" s="12">
        <f t="shared" si="0"/>
        <v>90.6</v>
      </c>
      <c r="M23" s="13">
        <v>400000</v>
      </c>
      <c r="N23" s="39" t="s">
        <v>46</v>
      </c>
      <c r="O23" s="36" t="s">
        <v>46</v>
      </c>
      <c r="P23" s="22">
        <v>0.71</v>
      </c>
      <c r="Q23" s="37">
        <v>0.9</v>
      </c>
      <c r="R23" s="40">
        <v>46387</v>
      </c>
      <c r="S23" s="40">
        <v>46387</v>
      </c>
      <c r="T23" s="15">
        <f>M23/(0.7*D23)</f>
        <v>0.835788461940283</v>
      </c>
      <c r="U23" s="42"/>
    </row>
    <row r="24" spans="1:21" s="38" customFormat="1" ht="12.75" customHeight="1" x14ac:dyDescent="0.25">
      <c r="A24" s="34" t="s">
        <v>62</v>
      </c>
      <c r="B24" s="18" t="s">
        <v>54</v>
      </c>
      <c r="C24" s="19" t="s">
        <v>63</v>
      </c>
      <c r="D24" s="20">
        <v>500000</v>
      </c>
      <c r="E24" s="20">
        <v>250000</v>
      </c>
      <c r="F24" s="12">
        <v>15.6</v>
      </c>
      <c r="G24" s="12">
        <v>21</v>
      </c>
      <c r="H24" s="12">
        <v>8.6</v>
      </c>
      <c r="I24" s="12">
        <v>8</v>
      </c>
      <c r="J24" s="12">
        <v>12.8</v>
      </c>
      <c r="K24" s="12">
        <v>8.4</v>
      </c>
      <c r="L24" s="12">
        <f t="shared" si="0"/>
        <v>74.400000000000006</v>
      </c>
      <c r="M24" s="13">
        <v>150000</v>
      </c>
      <c r="N24" s="21" t="s">
        <v>56</v>
      </c>
      <c r="O24" s="36" t="s">
        <v>46</v>
      </c>
      <c r="P24" s="25">
        <v>0.5</v>
      </c>
      <c r="Q24" s="37">
        <v>0.9</v>
      </c>
      <c r="R24" s="23">
        <v>46326</v>
      </c>
      <c r="S24" s="23">
        <v>46326</v>
      </c>
      <c r="T24" s="15">
        <f>M24/(0.7*D24)</f>
        <v>0.42857142857142855</v>
      </c>
      <c r="U24" s="42"/>
    </row>
    <row r="25" spans="1:21" s="38" customFormat="1" ht="12.75" customHeight="1" x14ac:dyDescent="0.25">
      <c r="A25" s="35" t="s">
        <v>64</v>
      </c>
      <c r="B25" s="31" t="s">
        <v>65</v>
      </c>
      <c r="C25" s="29" t="s">
        <v>66</v>
      </c>
      <c r="D25" s="30">
        <v>2923000</v>
      </c>
      <c r="E25" s="30">
        <v>430000</v>
      </c>
      <c r="F25" s="12">
        <v>9</v>
      </c>
      <c r="G25" s="12">
        <v>17.2</v>
      </c>
      <c r="H25" s="12">
        <v>9.8000000000000007</v>
      </c>
      <c r="I25" s="12">
        <v>8</v>
      </c>
      <c r="J25" s="12">
        <v>10.4</v>
      </c>
      <c r="K25" s="12">
        <v>8</v>
      </c>
      <c r="L25" s="12">
        <f t="shared" si="0"/>
        <v>62.4</v>
      </c>
      <c r="M25" s="13">
        <v>0</v>
      </c>
      <c r="N25" s="39" t="s">
        <v>46</v>
      </c>
      <c r="O25" s="36"/>
      <c r="P25" s="22">
        <v>0.28000000000000003</v>
      </c>
      <c r="Q25" s="37"/>
      <c r="R25" s="40">
        <v>46112</v>
      </c>
      <c r="S25" s="23"/>
      <c r="T25" s="15"/>
      <c r="U25" s="42"/>
    </row>
    <row r="26" spans="1:21" s="38" customFormat="1" ht="12.75" customHeight="1" x14ac:dyDescent="0.25">
      <c r="A26" s="34" t="s">
        <v>67</v>
      </c>
      <c r="B26" s="18" t="s">
        <v>68</v>
      </c>
      <c r="C26" s="19" t="s">
        <v>69</v>
      </c>
      <c r="D26" s="20">
        <v>525000</v>
      </c>
      <c r="E26" s="20">
        <v>400000</v>
      </c>
      <c r="F26" s="12">
        <v>16.2</v>
      </c>
      <c r="G26" s="12">
        <v>22.4</v>
      </c>
      <c r="H26" s="12">
        <v>8.6</v>
      </c>
      <c r="I26" s="12">
        <v>7.8</v>
      </c>
      <c r="J26" s="12">
        <v>11.2</v>
      </c>
      <c r="K26" s="12">
        <v>6.8</v>
      </c>
      <c r="L26" s="12">
        <f t="shared" si="0"/>
        <v>72.999999999999986</v>
      </c>
      <c r="M26" s="13">
        <v>250000</v>
      </c>
      <c r="N26" s="21" t="s">
        <v>46</v>
      </c>
      <c r="O26" s="36" t="s">
        <v>46</v>
      </c>
      <c r="P26" s="25">
        <v>0.76</v>
      </c>
      <c r="Q26" s="37">
        <v>0.9</v>
      </c>
      <c r="R26" s="23">
        <v>46142</v>
      </c>
      <c r="S26" s="23">
        <v>46142</v>
      </c>
      <c r="T26" s="15">
        <f>M26/(0.7*D26)</f>
        <v>0.68027210884353739</v>
      </c>
      <c r="U26" s="42"/>
    </row>
    <row r="27" spans="1:21" s="38" customFormat="1" ht="12.75" customHeight="1" x14ac:dyDescent="0.25">
      <c r="A27" s="34" t="s">
        <v>70</v>
      </c>
      <c r="B27" s="18" t="s">
        <v>71</v>
      </c>
      <c r="C27" s="19" t="s">
        <v>72</v>
      </c>
      <c r="D27" s="20">
        <v>86664</v>
      </c>
      <c r="E27" s="20">
        <v>50000</v>
      </c>
      <c r="F27" s="12">
        <v>18.600000000000001</v>
      </c>
      <c r="G27" s="12">
        <v>23</v>
      </c>
      <c r="H27" s="12">
        <v>8.1999999999999993</v>
      </c>
      <c r="I27" s="12">
        <v>8.6</v>
      </c>
      <c r="J27" s="12">
        <v>15.4</v>
      </c>
      <c r="K27" s="12">
        <v>8</v>
      </c>
      <c r="L27" s="12">
        <f t="shared" si="0"/>
        <v>81.8</v>
      </c>
      <c r="M27" s="13">
        <v>50000</v>
      </c>
      <c r="N27" s="21" t="s">
        <v>46</v>
      </c>
      <c r="O27" s="36" t="s">
        <v>46</v>
      </c>
      <c r="P27" s="25">
        <v>0.57999999999999996</v>
      </c>
      <c r="Q27" s="37">
        <v>0.9</v>
      </c>
      <c r="R27" s="23">
        <v>46203</v>
      </c>
      <c r="S27" s="23">
        <v>46203</v>
      </c>
      <c r="T27" s="15">
        <f>M27/(0.7*D27)</f>
        <v>0.82420118421226152</v>
      </c>
      <c r="U27" s="42"/>
    </row>
    <row r="28" spans="1:21" s="38" customFormat="1" ht="12.75" customHeight="1" x14ac:dyDescent="0.25">
      <c r="A28" s="34" t="s">
        <v>73</v>
      </c>
      <c r="B28" s="18" t="s">
        <v>54</v>
      </c>
      <c r="C28" s="19" t="s">
        <v>74</v>
      </c>
      <c r="D28" s="20">
        <v>400000</v>
      </c>
      <c r="E28" s="20">
        <v>195000</v>
      </c>
      <c r="F28" s="12">
        <v>16.8</v>
      </c>
      <c r="G28" s="12">
        <v>21.2</v>
      </c>
      <c r="H28" s="12">
        <v>9.1999999999999993</v>
      </c>
      <c r="I28" s="12">
        <v>7.6</v>
      </c>
      <c r="J28" s="12">
        <v>12</v>
      </c>
      <c r="K28" s="12">
        <v>8.4</v>
      </c>
      <c r="L28" s="12">
        <f t="shared" si="0"/>
        <v>75.200000000000017</v>
      </c>
      <c r="M28" s="13">
        <v>100000</v>
      </c>
      <c r="N28" s="21" t="s">
        <v>46</v>
      </c>
      <c r="O28" s="36" t="s">
        <v>46</v>
      </c>
      <c r="P28" s="25">
        <v>0.49</v>
      </c>
      <c r="Q28" s="37">
        <v>0.7</v>
      </c>
      <c r="R28" s="23">
        <v>46413</v>
      </c>
      <c r="S28" s="23">
        <v>46413</v>
      </c>
      <c r="T28" s="15">
        <f>M28/(0.7*D28)</f>
        <v>0.35714285714285715</v>
      </c>
      <c r="U28" s="42"/>
    </row>
    <row r="29" spans="1:21" s="38" customFormat="1" ht="12.75" customHeight="1" x14ac:dyDescent="0.25">
      <c r="A29" s="35" t="s">
        <v>75</v>
      </c>
      <c r="B29" s="31" t="s">
        <v>65</v>
      </c>
      <c r="C29" s="29" t="s">
        <v>76</v>
      </c>
      <c r="D29" s="30">
        <v>4843000</v>
      </c>
      <c r="E29" s="30">
        <v>500000</v>
      </c>
      <c r="F29" s="12">
        <v>18.2</v>
      </c>
      <c r="G29" s="12">
        <v>21.6</v>
      </c>
      <c r="H29" s="12">
        <v>10</v>
      </c>
      <c r="I29" s="12">
        <v>8.1999999999999993</v>
      </c>
      <c r="J29" s="12">
        <v>14.4</v>
      </c>
      <c r="K29" s="12">
        <v>8</v>
      </c>
      <c r="L29" s="12">
        <f t="shared" si="0"/>
        <v>80.400000000000006</v>
      </c>
      <c r="M29" s="13">
        <v>500000</v>
      </c>
      <c r="N29" s="39" t="s">
        <v>46</v>
      </c>
      <c r="O29" s="36" t="s">
        <v>46</v>
      </c>
      <c r="P29" s="22">
        <v>0.41</v>
      </c>
      <c r="Q29" s="37">
        <v>0.7</v>
      </c>
      <c r="R29" s="40">
        <v>46233</v>
      </c>
      <c r="S29" s="40">
        <v>46233</v>
      </c>
      <c r="T29" s="15">
        <f>M29/(0.7*D29)</f>
        <v>0.14748827468216277</v>
      </c>
      <c r="U29" s="42"/>
    </row>
    <row r="30" spans="1:21" s="38" customFormat="1" ht="12.75" customHeight="1" x14ac:dyDescent="0.25">
      <c r="A30" s="35" t="s">
        <v>77</v>
      </c>
      <c r="B30" s="31" t="s">
        <v>78</v>
      </c>
      <c r="C30" s="32" t="s">
        <v>79</v>
      </c>
      <c r="D30" s="30">
        <v>265000</v>
      </c>
      <c r="E30" s="30">
        <v>150000</v>
      </c>
      <c r="F30" s="12">
        <v>19.2</v>
      </c>
      <c r="G30" s="12">
        <v>25</v>
      </c>
      <c r="H30" s="12">
        <v>9.1999999999999993</v>
      </c>
      <c r="I30" s="12">
        <v>9</v>
      </c>
      <c r="J30" s="12">
        <v>15</v>
      </c>
      <c r="K30" s="12">
        <v>8.6</v>
      </c>
      <c r="L30" s="12">
        <f t="shared" si="0"/>
        <v>86</v>
      </c>
      <c r="M30" s="13">
        <v>100000</v>
      </c>
      <c r="N30" s="39" t="s">
        <v>46</v>
      </c>
      <c r="O30" s="36" t="s">
        <v>46</v>
      </c>
      <c r="P30" s="22">
        <v>0.79</v>
      </c>
      <c r="Q30" s="37">
        <v>0.85</v>
      </c>
      <c r="R30" s="41" t="s">
        <v>80</v>
      </c>
      <c r="S30" s="41" t="s">
        <v>80</v>
      </c>
      <c r="T30" s="15">
        <f>M30/(0.7*D30)</f>
        <v>0.53908355795148244</v>
      </c>
      <c r="U30" s="42"/>
    </row>
    <row r="31" spans="1:21" s="38" customFormat="1" ht="12.75" customHeight="1" x14ac:dyDescent="0.25">
      <c r="A31" s="35" t="s">
        <v>81</v>
      </c>
      <c r="B31" s="31" t="s">
        <v>51</v>
      </c>
      <c r="C31" s="29" t="s">
        <v>82</v>
      </c>
      <c r="D31" s="30">
        <v>737500</v>
      </c>
      <c r="E31" s="30">
        <v>200000</v>
      </c>
      <c r="F31" s="12">
        <v>18.8</v>
      </c>
      <c r="G31" s="12">
        <v>26.6</v>
      </c>
      <c r="H31" s="12">
        <v>10</v>
      </c>
      <c r="I31" s="12">
        <v>9.8000000000000007</v>
      </c>
      <c r="J31" s="12">
        <v>18.8</v>
      </c>
      <c r="K31" s="12">
        <v>8.6</v>
      </c>
      <c r="L31" s="12">
        <f t="shared" si="0"/>
        <v>92.6</v>
      </c>
      <c r="M31" s="13">
        <v>200000</v>
      </c>
      <c r="N31" s="39" t="s">
        <v>46</v>
      </c>
      <c r="O31" s="36" t="s">
        <v>46</v>
      </c>
      <c r="P31" s="22">
        <v>0.88</v>
      </c>
      <c r="Q31" s="37">
        <v>0.7</v>
      </c>
      <c r="R31" s="40">
        <v>46203</v>
      </c>
      <c r="S31" s="40">
        <v>46203</v>
      </c>
      <c r="T31" s="15">
        <f>M31/(0.7*D31)</f>
        <v>0.38740920096852305</v>
      </c>
      <c r="U31" s="43"/>
    </row>
    <row r="32" spans="1:21" s="38" customFormat="1" ht="12.75" customHeight="1" x14ac:dyDescent="0.25">
      <c r="A32" s="34" t="s">
        <v>83</v>
      </c>
      <c r="B32" s="18" t="s">
        <v>84</v>
      </c>
      <c r="C32" s="33" t="s">
        <v>85</v>
      </c>
      <c r="D32" s="20">
        <v>160750</v>
      </c>
      <c r="E32" s="20">
        <v>50000</v>
      </c>
      <c r="F32" s="12">
        <v>3</v>
      </c>
      <c r="G32" s="12">
        <v>24.2</v>
      </c>
      <c r="H32" s="12">
        <v>8.6</v>
      </c>
      <c r="I32" s="12">
        <v>8.1999999999999993</v>
      </c>
      <c r="J32" s="12">
        <v>11.8</v>
      </c>
      <c r="K32" s="12">
        <v>8.4</v>
      </c>
      <c r="L32" s="12">
        <f t="shared" si="0"/>
        <v>64.2</v>
      </c>
      <c r="M32" s="13">
        <v>0</v>
      </c>
      <c r="N32" s="21" t="s">
        <v>46</v>
      </c>
      <c r="O32" s="36"/>
      <c r="P32" s="25">
        <v>0.31</v>
      </c>
      <c r="Q32" s="37"/>
      <c r="R32" s="23">
        <v>46204</v>
      </c>
      <c r="S32" s="23"/>
      <c r="T32" s="15"/>
      <c r="U32" s="42"/>
    </row>
    <row r="33" spans="1:21" s="38" customFormat="1" ht="12.75" customHeight="1" x14ac:dyDescent="0.25">
      <c r="A33" s="34" t="s">
        <v>86</v>
      </c>
      <c r="B33" s="18" t="s">
        <v>84</v>
      </c>
      <c r="C33" s="33" t="s">
        <v>87</v>
      </c>
      <c r="D33" s="20">
        <v>365300</v>
      </c>
      <c r="E33" s="20">
        <v>200000</v>
      </c>
      <c r="F33" s="12">
        <v>18</v>
      </c>
      <c r="G33" s="12">
        <v>25</v>
      </c>
      <c r="H33" s="12">
        <v>8.6</v>
      </c>
      <c r="I33" s="12">
        <v>8.6</v>
      </c>
      <c r="J33" s="12">
        <v>13.8</v>
      </c>
      <c r="K33" s="12">
        <v>8.6</v>
      </c>
      <c r="L33" s="12">
        <f t="shared" si="0"/>
        <v>82.6</v>
      </c>
      <c r="M33" s="13">
        <v>150000</v>
      </c>
      <c r="N33" s="21" t="s">
        <v>46</v>
      </c>
      <c r="O33" s="36" t="s">
        <v>46</v>
      </c>
      <c r="P33" s="25">
        <v>0.55000000000000004</v>
      </c>
      <c r="Q33" s="37">
        <v>0.9</v>
      </c>
      <c r="R33" s="23">
        <v>46419</v>
      </c>
      <c r="S33" s="23">
        <v>46419</v>
      </c>
      <c r="T33" s="15">
        <f>M33/(0.7*D33)</f>
        <v>0.58660201008955459</v>
      </c>
      <c r="U33" s="42"/>
    </row>
    <row r="34" spans="1:21" s="38" customFormat="1" ht="12.75" customHeight="1" x14ac:dyDescent="0.25">
      <c r="A34" s="34" t="s">
        <v>88</v>
      </c>
      <c r="B34" s="18" t="s">
        <v>89</v>
      </c>
      <c r="C34" s="33" t="s">
        <v>90</v>
      </c>
      <c r="D34" s="20">
        <v>192000</v>
      </c>
      <c r="E34" s="20">
        <v>50000</v>
      </c>
      <c r="F34" s="12">
        <v>17.2</v>
      </c>
      <c r="G34" s="12">
        <v>23</v>
      </c>
      <c r="H34" s="12">
        <v>8.8000000000000007</v>
      </c>
      <c r="I34" s="12">
        <v>9.1999999999999993</v>
      </c>
      <c r="J34" s="12">
        <v>12.6</v>
      </c>
      <c r="K34" s="12">
        <v>8</v>
      </c>
      <c r="L34" s="12">
        <f t="shared" si="0"/>
        <v>78.8</v>
      </c>
      <c r="M34" s="13">
        <v>50000</v>
      </c>
      <c r="N34" s="21" t="s">
        <v>56</v>
      </c>
      <c r="O34" s="36" t="s">
        <v>56</v>
      </c>
      <c r="P34" s="25">
        <v>0.26</v>
      </c>
      <c r="Q34" s="37">
        <v>0.5</v>
      </c>
      <c r="R34" s="23">
        <v>46203</v>
      </c>
      <c r="S34" s="23">
        <v>46203</v>
      </c>
      <c r="T34" s="15">
        <f>M34/(0.7*D34)</f>
        <v>0.37202380952380953</v>
      </c>
      <c r="U34" s="42"/>
    </row>
    <row r="35" spans="1:21" s="38" customFormat="1" ht="12.75" customHeight="1" x14ac:dyDescent="0.25">
      <c r="A35" s="81" t="s">
        <v>117</v>
      </c>
      <c r="B35" s="82"/>
      <c r="C35" s="83"/>
      <c r="D35" s="20"/>
      <c r="E35" s="20"/>
      <c r="F35" s="12"/>
      <c r="G35" s="12"/>
      <c r="H35" s="12"/>
      <c r="I35" s="12"/>
      <c r="J35" s="12"/>
      <c r="K35" s="12"/>
      <c r="L35" s="12"/>
      <c r="M35" s="13"/>
      <c r="N35" s="21"/>
      <c r="O35" s="36"/>
      <c r="P35" s="25"/>
      <c r="Q35" s="37"/>
      <c r="R35" s="23"/>
      <c r="S35" s="23"/>
      <c r="T35" s="15"/>
      <c r="U35" s="42"/>
    </row>
    <row r="36" spans="1:21" s="38" customFormat="1" ht="12.75" customHeight="1" x14ac:dyDescent="0.25">
      <c r="A36" s="57" t="s">
        <v>91</v>
      </c>
      <c r="B36" s="44" t="s">
        <v>65</v>
      </c>
      <c r="C36" s="45" t="s">
        <v>66</v>
      </c>
      <c r="D36" s="46">
        <v>699500</v>
      </c>
      <c r="E36" s="46">
        <v>350000</v>
      </c>
      <c r="F36" s="12">
        <v>10.6</v>
      </c>
      <c r="G36" s="12">
        <v>16</v>
      </c>
      <c r="H36" s="12">
        <v>9.8000000000000007</v>
      </c>
      <c r="I36" s="12">
        <v>9.8000000000000007</v>
      </c>
      <c r="J36" s="12">
        <v>10.8</v>
      </c>
      <c r="K36" s="12">
        <v>7.8</v>
      </c>
      <c r="L36" s="12">
        <f>SUM(F36:K36)</f>
        <v>64.8</v>
      </c>
      <c r="M36" s="13">
        <f>'[1]ucast na zahr. fest. a cenach'!O18</f>
        <v>0</v>
      </c>
      <c r="N36" s="47" t="s">
        <v>46</v>
      </c>
      <c r="O36" s="36"/>
      <c r="P36" s="48">
        <v>0.5</v>
      </c>
      <c r="Q36" s="17"/>
      <c r="R36" s="49">
        <v>46142</v>
      </c>
      <c r="S36" s="23"/>
      <c r="T36" s="15">
        <f>M36/(0.7*D36)</f>
        <v>0</v>
      </c>
      <c r="U36" s="42"/>
    </row>
    <row r="37" spans="1:21" s="38" customFormat="1" ht="12.75" customHeight="1" x14ac:dyDescent="0.25">
      <c r="A37" s="57" t="s">
        <v>92</v>
      </c>
      <c r="B37" s="44" t="s">
        <v>93</v>
      </c>
      <c r="C37" s="45" t="s">
        <v>94</v>
      </c>
      <c r="D37" s="46">
        <v>226625</v>
      </c>
      <c r="E37" s="46">
        <v>80000</v>
      </c>
      <c r="F37" s="12">
        <v>16.8</v>
      </c>
      <c r="G37" s="12">
        <v>22.6</v>
      </c>
      <c r="H37" s="12">
        <v>9</v>
      </c>
      <c r="I37" s="12">
        <v>9.4</v>
      </c>
      <c r="J37" s="12">
        <v>16.2</v>
      </c>
      <c r="K37" s="12">
        <v>8.1999999999999993</v>
      </c>
      <c r="L37" s="12">
        <f t="shared" ref="L37:L45" si="1">SUM(F37:K37)</f>
        <v>82.2</v>
      </c>
      <c r="M37" s="13">
        <f>'[1]ucast na zahr. fest. a cenach'!O19</f>
        <v>80000</v>
      </c>
      <c r="N37" s="47" t="s">
        <v>46</v>
      </c>
      <c r="O37" s="36" t="s">
        <v>46</v>
      </c>
      <c r="P37" s="48">
        <v>0.79</v>
      </c>
      <c r="Q37" s="17">
        <v>0.9</v>
      </c>
      <c r="R37" s="49">
        <v>46234</v>
      </c>
      <c r="S37" s="49">
        <v>46234</v>
      </c>
      <c r="T37" s="15">
        <f>M37/(0.7*D37)</f>
        <v>0.50429438184540221</v>
      </c>
      <c r="U37" s="42"/>
    </row>
    <row r="38" spans="1:21" s="38" customFormat="1" ht="12.75" customHeight="1" x14ac:dyDescent="0.25">
      <c r="A38" s="58" t="s">
        <v>95</v>
      </c>
      <c r="B38" s="50" t="s">
        <v>96</v>
      </c>
      <c r="C38" s="51" t="s">
        <v>97</v>
      </c>
      <c r="D38" s="52">
        <v>75505</v>
      </c>
      <c r="E38" s="52">
        <v>50000</v>
      </c>
      <c r="F38" s="12">
        <v>17</v>
      </c>
      <c r="G38" s="12">
        <v>23.8</v>
      </c>
      <c r="H38" s="12">
        <v>9.1999999999999993</v>
      </c>
      <c r="I38" s="12">
        <v>8.8000000000000007</v>
      </c>
      <c r="J38" s="12">
        <v>16.8</v>
      </c>
      <c r="K38" s="12">
        <v>7.8</v>
      </c>
      <c r="L38" s="12">
        <f t="shared" si="1"/>
        <v>83.399999999999991</v>
      </c>
      <c r="M38" s="13">
        <f>'[1]ucast na zahr. fest. a cenach'!O20</f>
        <v>50000</v>
      </c>
      <c r="N38" s="53" t="s">
        <v>46</v>
      </c>
      <c r="O38" s="36" t="s">
        <v>46</v>
      </c>
      <c r="P38" s="54">
        <v>0.66</v>
      </c>
      <c r="Q38" s="17">
        <v>0.9</v>
      </c>
      <c r="R38" s="55">
        <v>46179</v>
      </c>
      <c r="S38" s="23">
        <v>46203</v>
      </c>
      <c r="T38" s="15">
        <f>M38/(0.7*D38)</f>
        <v>0.94601114401127651</v>
      </c>
      <c r="U38" s="42"/>
    </row>
    <row r="39" spans="1:21" s="38" customFormat="1" ht="12.75" customHeight="1" x14ac:dyDescent="0.25">
      <c r="A39" s="58" t="s">
        <v>98</v>
      </c>
      <c r="B39" s="50" t="s">
        <v>78</v>
      </c>
      <c r="C39" s="51" t="s">
        <v>99</v>
      </c>
      <c r="D39" s="52">
        <v>650000</v>
      </c>
      <c r="E39" s="52">
        <v>400000</v>
      </c>
      <c r="F39" s="12">
        <v>19.600000000000001</v>
      </c>
      <c r="G39" s="12">
        <v>25.6</v>
      </c>
      <c r="H39" s="12">
        <v>9.6</v>
      </c>
      <c r="I39" s="12">
        <v>9</v>
      </c>
      <c r="J39" s="12">
        <v>17</v>
      </c>
      <c r="K39" s="12">
        <v>8.8000000000000007</v>
      </c>
      <c r="L39" s="12">
        <f t="shared" si="1"/>
        <v>89.600000000000009</v>
      </c>
      <c r="M39" s="13">
        <f>'[1]ucast na zahr. fest. a cenach'!O21</f>
        <v>400000</v>
      </c>
      <c r="N39" s="53" t="s">
        <v>46</v>
      </c>
      <c r="O39" s="36" t="s">
        <v>46</v>
      </c>
      <c r="P39" s="54">
        <v>0.75</v>
      </c>
      <c r="Q39" s="17">
        <v>0.75</v>
      </c>
      <c r="R39" s="55">
        <v>46356</v>
      </c>
      <c r="S39" s="55">
        <v>46356</v>
      </c>
      <c r="T39" s="15">
        <f>M39/(0.7*D39)</f>
        <v>0.87912087912087911</v>
      </c>
      <c r="U39" s="42"/>
    </row>
    <row r="40" spans="1:21" s="38" customFormat="1" ht="12.75" customHeight="1" x14ac:dyDescent="0.25">
      <c r="A40" s="57" t="s">
        <v>100</v>
      </c>
      <c r="B40" s="44" t="s">
        <v>54</v>
      </c>
      <c r="C40" s="45" t="s">
        <v>101</v>
      </c>
      <c r="D40" s="46">
        <v>200000</v>
      </c>
      <c r="E40" s="46">
        <v>120000</v>
      </c>
      <c r="F40" s="12">
        <v>17</v>
      </c>
      <c r="G40" s="12">
        <v>22.4</v>
      </c>
      <c r="H40" s="12">
        <v>10</v>
      </c>
      <c r="I40" s="12">
        <v>9.1999999999999993</v>
      </c>
      <c r="J40" s="12">
        <v>11.2</v>
      </c>
      <c r="K40" s="12">
        <v>7.2</v>
      </c>
      <c r="L40" s="12">
        <f t="shared" si="1"/>
        <v>77</v>
      </c>
      <c r="M40" s="13">
        <f>'[1]ucast na zahr. fest. a cenach'!O22</f>
        <v>80000</v>
      </c>
      <c r="N40" s="47" t="s">
        <v>46</v>
      </c>
      <c r="O40" s="36" t="s">
        <v>46</v>
      </c>
      <c r="P40" s="48">
        <v>0.6</v>
      </c>
      <c r="Q40" s="17">
        <v>0.8</v>
      </c>
      <c r="R40" s="49">
        <v>46418</v>
      </c>
      <c r="S40" s="49">
        <v>46418</v>
      </c>
      <c r="T40" s="15">
        <f>M40/(0.7*D40)</f>
        <v>0.5714285714285714</v>
      </c>
      <c r="U40" s="42"/>
    </row>
    <row r="41" spans="1:21" s="38" customFormat="1" ht="12.75" customHeight="1" x14ac:dyDescent="0.25">
      <c r="A41" s="57" t="s">
        <v>102</v>
      </c>
      <c r="B41" s="44" t="s">
        <v>44</v>
      </c>
      <c r="C41" s="45" t="s">
        <v>103</v>
      </c>
      <c r="D41" s="46">
        <v>378900</v>
      </c>
      <c r="E41" s="46">
        <v>320000</v>
      </c>
      <c r="F41" s="12">
        <v>16</v>
      </c>
      <c r="G41" s="12">
        <v>23.2</v>
      </c>
      <c r="H41" s="12">
        <v>10</v>
      </c>
      <c r="I41" s="12">
        <v>9</v>
      </c>
      <c r="J41" s="12">
        <v>15</v>
      </c>
      <c r="K41" s="12">
        <v>8</v>
      </c>
      <c r="L41" s="12">
        <f t="shared" si="1"/>
        <v>81.2</v>
      </c>
      <c r="M41" s="13">
        <f>'[1]ucast na zahr. fest. a cenach'!O23</f>
        <v>160000</v>
      </c>
      <c r="N41" s="47" t="s">
        <v>46</v>
      </c>
      <c r="O41" s="36" t="s">
        <v>46</v>
      </c>
      <c r="P41" s="48">
        <v>0.84</v>
      </c>
      <c r="Q41" s="17">
        <v>0.9</v>
      </c>
      <c r="R41" s="49">
        <v>46173</v>
      </c>
      <c r="S41" s="23">
        <v>46203</v>
      </c>
      <c r="T41" s="15">
        <f>M41/(0.7*D41)</f>
        <v>0.60325000942578144</v>
      </c>
      <c r="U41" s="42"/>
    </row>
    <row r="42" spans="1:21" s="38" customFormat="1" ht="12.75" customHeight="1" x14ac:dyDescent="0.25">
      <c r="A42" s="57" t="s">
        <v>104</v>
      </c>
      <c r="B42" s="44" t="s">
        <v>105</v>
      </c>
      <c r="C42" s="45" t="s">
        <v>106</v>
      </c>
      <c r="D42" s="46">
        <v>106036</v>
      </c>
      <c r="E42" s="46">
        <v>50000</v>
      </c>
      <c r="F42" s="12">
        <v>17.399999999999999</v>
      </c>
      <c r="G42" s="12">
        <v>21.6</v>
      </c>
      <c r="H42" s="12">
        <v>9</v>
      </c>
      <c r="I42" s="12">
        <v>8.8000000000000007</v>
      </c>
      <c r="J42" s="12">
        <v>15.8</v>
      </c>
      <c r="K42" s="12">
        <v>8</v>
      </c>
      <c r="L42" s="12">
        <f t="shared" si="1"/>
        <v>80.599999999999994</v>
      </c>
      <c r="M42" s="13">
        <f>'[1]ucast na zahr. fest. a cenach'!O24</f>
        <v>50000</v>
      </c>
      <c r="N42" s="47" t="s">
        <v>56</v>
      </c>
      <c r="O42" s="36" t="s">
        <v>56</v>
      </c>
      <c r="P42" s="48">
        <v>0.47</v>
      </c>
      <c r="Q42" s="17">
        <v>0.5</v>
      </c>
      <c r="R42" s="49">
        <v>46142</v>
      </c>
      <c r="S42" s="23">
        <v>46203</v>
      </c>
      <c r="T42" s="15">
        <f>M42/(0.7*D42)</f>
        <v>0.6736256689102893</v>
      </c>
      <c r="U42" s="42"/>
    </row>
    <row r="43" spans="1:21" s="38" customFormat="1" ht="12.75" customHeight="1" x14ac:dyDescent="0.25">
      <c r="A43" s="58" t="s">
        <v>107</v>
      </c>
      <c r="B43" s="50" t="s">
        <v>108</v>
      </c>
      <c r="C43" s="51" t="s">
        <v>109</v>
      </c>
      <c r="D43" s="52">
        <v>543000</v>
      </c>
      <c r="E43" s="52">
        <v>120000</v>
      </c>
      <c r="F43" s="12">
        <v>16.8</v>
      </c>
      <c r="G43" s="12">
        <v>23</v>
      </c>
      <c r="H43" s="12">
        <v>10</v>
      </c>
      <c r="I43" s="12">
        <v>8.6</v>
      </c>
      <c r="J43" s="12">
        <v>14.4</v>
      </c>
      <c r="K43" s="12">
        <v>8.1999999999999993</v>
      </c>
      <c r="L43" s="12">
        <f t="shared" si="1"/>
        <v>81</v>
      </c>
      <c r="M43" s="13">
        <f>'[1]ucast na zahr. fest. a cenach'!O25</f>
        <v>120000</v>
      </c>
      <c r="N43" s="53" t="s">
        <v>46</v>
      </c>
      <c r="O43" s="36" t="s">
        <v>46</v>
      </c>
      <c r="P43" s="54">
        <v>0.76</v>
      </c>
      <c r="Q43" s="17">
        <v>0.9</v>
      </c>
      <c r="R43" s="55">
        <v>46387</v>
      </c>
      <c r="S43" s="55">
        <v>46387</v>
      </c>
      <c r="T43" s="15">
        <f>M43/(0.7*D43)</f>
        <v>0.31570639305445936</v>
      </c>
      <c r="U43" s="42"/>
    </row>
    <row r="44" spans="1:21" s="38" customFormat="1" ht="12.75" customHeight="1" x14ac:dyDescent="0.25">
      <c r="A44" s="57" t="s">
        <v>110</v>
      </c>
      <c r="B44" s="44" t="s">
        <v>44</v>
      </c>
      <c r="C44" s="45" t="s">
        <v>111</v>
      </c>
      <c r="D44" s="46">
        <v>240100</v>
      </c>
      <c r="E44" s="46">
        <v>180000</v>
      </c>
      <c r="F44" s="12">
        <v>9</v>
      </c>
      <c r="G44" s="12">
        <v>15.4</v>
      </c>
      <c r="H44" s="12">
        <v>9.6</v>
      </c>
      <c r="I44" s="12">
        <v>8.6</v>
      </c>
      <c r="J44" s="12">
        <v>14.6</v>
      </c>
      <c r="K44" s="12">
        <v>8</v>
      </c>
      <c r="L44" s="12">
        <f t="shared" si="1"/>
        <v>65.2</v>
      </c>
      <c r="M44" s="13">
        <f>'[1]ucast na zahr. fest. a cenach'!O26</f>
        <v>0</v>
      </c>
      <c r="N44" s="47" t="s">
        <v>46</v>
      </c>
      <c r="O44" s="36"/>
      <c r="P44" s="48">
        <v>0.75</v>
      </c>
      <c r="Q44" s="17"/>
      <c r="R44" s="49">
        <v>46173</v>
      </c>
      <c r="S44" s="49"/>
      <c r="T44" s="15">
        <f>M44/(0.7*D44)</f>
        <v>0</v>
      </c>
      <c r="U44" s="42"/>
    </row>
    <row r="45" spans="1:21" s="38" customFormat="1" ht="12.75" customHeight="1" x14ac:dyDescent="0.25">
      <c r="A45" s="57" t="s">
        <v>112</v>
      </c>
      <c r="B45" s="44" t="s">
        <v>44</v>
      </c>
      <c r="C45" s="45" t="s">
        <v>113</v>
      </c>
      <c r="D45" s="46">
        <v>664000</v>
      </c>
      <c r="E45" s="46">
        <v>500000</v>
      </c>
      <c r="F45" s="12">
        <v>19.399999999999999</v>
      </c>
      <c r="G45" s="12">
        <v>26.2</v>
      </c>
      <c r="H45" s="12">
        <v>10</v>
      </c>
      <c r="I45" s="12">
        <v>8.6</v>
      </c>
      <c r="J45" s="12">
        <v>16.600000000000001</v>
      </c>
      <c r="K45" s="12">
        <v>8.1999999999999993</v>
      </c>
      <c r="L45" s="12">
        <f t="shared" si="1"/>
        <v>88.999999999999986</v>
      </c>
      <c r="M45" s="13">
        <f>'[1]ucast na zahr. fest. a cenach'!O27</f>
        <v>500000</v>
      </c>
      <c r="N45" s="47" t="s">
        <v>46</v>
      </c>
      <c r="O45" s="36" t="s">
        <v>46</v>
      </c>
      <c r="P45" s="48">
        <v>0.75</v>
      </c>
      <c r="Q45" s="17">
        <v>0.9</v>
      </c>
      <c r="R45" s="47" t="s">
        <v>116</v>
      </c>
      <c r="S45" s="23">
        <v>46203</v>
      </c>
      <c r="T45" s="15">
        <f>M45/(0.7*D45)</f>
        <v>1.0757314974182446</v>
      </c>
      <c r="U45" s="42"/>
    </row>
    <row r="46" spans="1:21" ht="12" x14ac:dyDescent="0.35">
      <c r="D46" s="26">
        <f>SUM(D18:D45)</f>
        <v>21282943</v>
      </c>
      <c r="E46" s="26">
        <f>SUM(E18:E45)</f>
        <v>6720000</v>
      </c>
      <c r="M46" s="26">
        <f>SUM(M18:M45)</f>
        <v>4740000</v>
      </c>
    </row>
    <row r="47" spans="1:21" ht="12" x14ac:dyDescent="0.35">
      <c r="E47" s="27"/>
      <c r="L47" s="2" t="s">
        <v>114</v>
      </c>
      <c r="M47" s="26">
        <f>6101000-M46</f>
        <v>1361000</v>
      </c>
    </row>
  </sheetData>
  <sortState xmlns:xlrd2="http://schemas.microsoft.com/office/spreadsheetml/2017/richdata2" ref="A15:BH49">
    <sortCondition ref="A15"/>
  </sortState>
  <mergeCells count="23">
    <mergeCell ref="A35:C35"/>
    <mergeCell ref="T14:T17"/>
    <mergeCell ref="R14:R17"/>
    <mergeCell ref="S14:S17"/>
    <mergeCell ref="A14:A17"/>
    <mergeCell ref="B14:B17"/>
    <mergeCell ref="C14:C17"/>
    <mergeCell ref="D14:D17"/>
    <mergeCell ref="E14:E17"/>
    <mergeCell ref="N14:N17"/>
    <mergeCell ref="O14:O17"/>
    <mergeCell ref="P14:P17"/>
    <mergeCell ref="Q14:Q17"/>
    <mergeCell ref="F15:G15"/>
    <mergeCell ref="M14:M17"/>
    <mergeCell ref="F14:K14"/>
    <mergeCell ref="H15:K15"/>
    <mergeCell ref="L14:L16"/>
    <mergeCell ref="A7:C7"/>
    <mergeCell ref="D10:M10"/>
    <mergeCell ref="D9:M9"/>
    <mergeCell ref="D8:M8"/>
    <mergeCell ref="D11:M11"/>
  </mergeCells>
  <dataValidations count="6">
    <dataValidation type="decimal" operator="lessThanOrEqual" allowBlank="1" showInputMessage="1" showErrorMessage="1" error="max. 40" sqref="F18:F45" xr:uid="{00000000-0002-0000-0000-000000000000}">
      <formula1>20</formula1>
    </dataValidation>
    <dataValidation type="decimal" operator="lessThanOrEqual" allowBlank="1" showInputMessage="1" showErrorMessage="1" error="max. 15" sqref="H18:H45" xr:uid="{00000000-0002-0000-0000-000001000000}">
      <formula1>10</formula1>
    </dataValidation>
    <dataValidation type="decimal" operator="lessThanOrEqual" allowBlank="1" showInputMessage="1" showErrorMessage="1" error="max. 10" sqref="K18:K45" xr:uid="{00000000-0002-0000-0000-000002000000}">
      <formula1>10</formula1>
    </dataValidation>
    <dataValidation type="decimal" operator="lessThanOrEqual" allowBlank="1" showInputMessage="1" showErrorMessage="1" error="max. 5" sqref="I18:I45" xr:uid="{00000000-0002-0000-0000-000003000000}">
      <formula1>10</formula1>
    </dataValidation>
    <dataValidation type="decimal" operator="lessThanOrEqual" allowBlank="1" showInputMessage="1" showErrorMessage="1" error="max. 15" sqref="G18:G45" xr:uid="{AB3202BC-BB60-C341-B3E9-A7E6642543A8}">
      <formula1>30</formula1>
    </dataValidation>
    <dataValidation type="decimal" operator="lessThanOrEqual" allowBlank="1" showInputMessage="1" showErrorMessage="1" error="max. 10" sqref="J18:J45" xr:uid="{0202B600-55D4-7741-A4C9-F77303177517}">
      <formula1>20</formula1>
    </dataValidation>
  </dataValidations>
  <pageMargins left="0.7" right="0.7" top="0.78740157499999996" bottom="0.78740157499999996" header="0.3" footer="0.3"/>
  <pageSetup scale="3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F0C55-B8E7-4E15-ADB0-DDDBAFBC4D7E}">
  <dimension ref="A1:U43"/>
  <sheetViews>
    <sheetView showGridLines="0" zoomScale="70" zoomScaleNormal="70" workbookViewId="0"/>
  </sheetViews>
  <sheetFormatPr defaultColWidth="8.81640625" defaultRowHeight="14.5" x14ac:dyDescent="0.35"/>
  <cols>
    <col min="1" max="1" width="14.26953125" customWidth="1"/>
    <col min="2" max="2" width="36.453125" customWidth="1"/>
    <col min="3" max="3" width="40.81640625" customWidth="1"/>
    <col min="4" max="5" width="18.453125" customWidth="1"/>
    <col min="12" max="12" width="10.1796875" customWidth="1"/>
  </cols>
  <sheetData>
    <row r="1" spans="1:21" ht="22.5" x14ac:dyDescent="0.35">
      <c r="A1" s="1" t="s">
        <v>0</v>
      </c>
      <c r="B1" s="2"/>
      <c r="C1" s="2"/>
      <c r="D1" s="2"/>
      <c r="E1" s="2"/>
      <c r="F1" s="2"/>
      <c r="G1" s="2"/>
      <c r="H1" s="2"/>
      <c r="I1" s="2"/>
      <c r="J1" s="2"/>
      <c r="K1" s="2"/>
      <c r="L1" s="2"/>
      <c r="M1" s="2"/>
      <c r="N1" s="2"/>
      <c r="O1" s="2"/>
      <c r="P1" s="2"/>
      <c r="Q1" s="2"/>
      <c r="R1" s="2"/>
      <c r="S1" s="2"/>
      <c r="T1" s="2"/>
      <c r="U1" s="2"/>
    </row>
    <row r="2" spans="1:21" s="28" customFormat="1" ht="12.5" x14ac:dyDescent="0.3">
      <c r="A2" s="11" t="s">
        <v>115</v>
      </c>
      <c r="B2" s="2"/>
      <c r="C2" s="2"/>
      <c r="D2" s="3" t="s">
        <v>2</v>
      </c>
      <c r="E2" s="2"/>
      <c r="F2" s="2"/>
      <c r="G2" s="2"/>
      <c r="H2" s="2"/>
      <c r="I2" s="2"/>
      <c r="J2" s="2"/>
      <c r="K2" s="2"/>
      <c r="L2" s="2"/>
      <c r="M2" s="2"/>
      <c r="N2" s="2"/>
      <c r="O2" s="2"/>
      <c r="P2" s="2"/>
      <c r="Q2" s="2"/>
      <c r="R2" s="2"/>
      <c r="S2" s="2"/>
      <c r="T2" s="2"/>
      <c r="U2" s="2"/>
    </row>
    <row r="3" spans="1:21" s="28" customFormat="1" ht="12.5" x14ac:dyDescent="0.3">
      <c r="A3" s="3" t="s">
        <v>3</v>
      </c>
      <c r="B3" s="2"/>
      <c r="C3" s="2"/>
      <c r="D3" s="5" t="s">
        <v>4</v>
      </c>
      <c r="E3" s="2"/>
      <c r="F3" s="2"/>
      <c r="G3" s="2"/>
      <c r="H3" s="2"/>
      <c r="I3" s="2"/>
      <c r="J3" s="2"/>
      <c r="K3" s="2"/>
      <c r="L3" s="2"/>
      <c r="M3" s="2"/>
      <c r="N3" s="2"/>
      <c r="O3" s="2"/>
      <c r="P3" s="2"/>
      <c r="Q3" s="2"/>
      <c r="R3" s="2"/>
      <c r="S3" s="2"/>
      <c r="T3" s="2"/>
      <c r="U3" s="2"/>
    </row>
    <row r="4" spans="1:21" s="28" customFormat="1" ht="12.5" x14ac:dyDescent="0.3">
      <c r="A4" s="3" t="s">
        <v>5</v>
      </c>
      <c r="B4" s="2"/>
      <c r="C4" s="2"/>
      <c r="D4" s="2" t="s">
        <v>6</v>
      </c>
      <c r="E4" s="2"/>
      <c r="F4" s="2"/>
      <c r="G4" s="2"/>
      <c r="H4" s="2"/>
      <c r="I4" s="2"/>
      <c r="J4" s="2"/>
      <c r="K4" s="2"/>
      <c r="L4" s="2"/>
      <c r="M4" s="2"/>
      <c r="N4" s="2"/>
      <c r="O4" s="2"/>
      <c r="P4" s="2"/>
      <c r="Q4" s="2"/>
      <c r="R4" s="2"/>
      <c r="S4" s="2"/>
      <c r="T4" s="2"/>
      <c r="U4" s="2"/>
    </row>
    <row r="5" spans="1:21" s="28" customFormat="1" ht="12.5" x14ac:dyDescent="0.3">
      <c r="A5" s="11" t="s">
        <v>7</v>
      </c>
      <c r="B5" s="2"/>
      <c r="C5" s="2"/>
      <c r="D5" s="2" t="s">
        <v>8</v>
      </c>
      <c r="E5" s="2"/>
      <c r="F5" s="2"/>
      <c r="G5" s="2"/>
      <c r="H5" s="2"/>
      <c r="I5" s="2"/>
      <c r="J5" s="2"/>
      <c r="K5" s="2"/>
      <c r="L5" s="2"/>
      <c r="M5" s="2"/>
      <c r="N5" s="2"/>
      <c r="O5" s="2"/>
      <c r="P5" s="2"/>
      <c r="Q5" s="2"/>
      <c r="R5" s="2"/>
      <c r="S5" s="2"/>
      <c r="T5" s="2"/>
      <c r="U5" s="2"/>
    </row>
    <row r="6" spans="1:21" s="28" customFormat="1" ht="12.5" x14ac:dyDescent="0.3">
      <c r="A6" s="11" t="s">
        <v>9</v>
      </c>
      <c r="B6" s="2"/>
      <c r="C6" s="2"/>
      <c r="D6" s="2"/>
      <c r="E6" s="2"/>
      <c r="F6" s="2"/>
      <c r="G6" s="2"/>
      <c r="H6" s="2"/>
      <c r="I6" s="2"/>
      <c r="J6" s="2"/>
      <c r="K6" s="2"/>
      <c r="L6" s="2"/>
      <c r="M6" s="2"/>
      <c r="N6" s="2"/>
      <c r="O6" s="2"/>
      <c r="P6" s="2"/>
      <c r="Q6" s="2"/>
      <c r="R6" s="2"/>
      <c r="S6" s="2"/>
      <c r="T6" s="2"/>
      <c r="U6" s="2"/>
    </row>
    <row r="7" spans="1:21" s="28" customFormat="1" ht="13.5" customHeight="1" x14ac:dyDescent="0.3">
      <c r="A7" s="62" t="s">
        <v>10</v>
      </c>
      <c r="B7" s="62"/>
      <c r="C7" s="62"/>
      <c r="D7" s="3" t="s">
        <v>11</v>
      </c>
      <c r="E7" s="2"/>
      <c r="F7" s="2"/>
      <c r="G7" s="2"/>
      <c r="H7" s="2"/>
      <c r="I7" s="2"/>
      <c r="J7" s="2"/>
      <c r="K7" s="2"/>
      <c r="L7" s="2"/>
      <c r="M7" s="2"/>
      <c r="N7" s="2"/>
      <c r="O7" s="2"/>
      <c r="P7" s="2"/>
      <c r="Q7" s="2"/>
      <c r="R7" s="2"/>
      <c r="S7" s="2"/>
      <c r="T7" s="2"/>
      <c r="U7" s="2"/>
    </row>
    <row r="8" spans="1:21" s="28" customFormat="1" ht="13.5" customHeight="1" x14ac:dyDescent="0.3">
      <c r="A8" s="3" t="s">
        <v>12</v>
      </c>
      <c r="B8" s="2"/>
      <c r="C8" s="2"/>
      <c r="D8" s="63" t="s">
        <v>13</v>
      </c>
      <c r="E8" s="63"/>
      <c r="F8" s="63"/>
      <c r="G8" s="63"/>
      <c r="H8" s="63"/>
      <c r="I8" s="63"/>
      <c r="J8" s="63"/>
      <c r="K8" s="63"/>
      <c r="L8" s="63"/>
      <c r="M8" s="63"/>
      <c r="N8" s="63"/>
      <c r="O8" s="2"/>
      <c r="P8" s="2"/>
      <c r="Q8" s="2"/>
      <c r="R8" s="2"/>
      <c r="S8" s="2"/>
      <c r="T8" s="2"/>
      <c r="U8" s="2"/>
    </row>
    <row r="9" spans="1:21" s="28" customFormat="1" ht="37.5" customHeight="1" x14ac:dyDescent="0.3">
      <c r="A9" s="2"/>
      <c r="B9" s="2"/>
      <c r="C9" s="2"/>
      <c r="D9" s="63" t="s">
        <v>14</v>
      </c>
      <c r="E9" s="63"/>
      <c r="F9" s="63"/>
      <c r="G9" s="63"/>
      <c r="H9" s="63"/>
      <c r="I9" s="63"/>
      <c r="J9" s="63"/>
      <c r="K9" s="63"/>
      <c r="L9" s="63"/>
      <c r="M9" s="63"/>
      <c r="N9" s="63"/>
      <c r="O9" s="2"/>
      <c r="P9" s="2"/>
      <c r="Q9" s="2"/>
      <c r="R9" s="2"/>
      <c r="S9" s="2"/>
      <c r="T9" s="2"/>
      <c r="U9" s="2"/>
    </row>
    <row r="10" spans="1:21" s="28" customFormat="1" ht="37.5" customHeight="1" x14ac:dyDescent="0.3">
      <c r="A10" s="2"/>
      <c r="B10" s="2"/>
      <c r="C10" s="2"/>
      <c r="D10" s="63" t="s">
        <v>15</v>
      </c>
      <c r="E10" s="63"/>
      <c r="F10" s="63"/>
      <c r="G10" s="63"/>
      <c r="H10" s="63"/>
      <c r="I10" s="63"/>
      <c r="J10" s="63"/>
      <c r="K10" s="63"/>
      <c r="L10" s="63"/>
      <c r="M10" s="63"/>
      <c r="N10" s="63"/>
      <c r="O10" s="2"/>
      <c r="P10" s="2"/>
      <c r="Q10" s="2"/>
      <c r="R10" s="2"/>
      <c r="S10" s="2"/>
      <c r="T10" s="2"/>
      <c r="U10" s="2"/>
    </row>
    <row r="11" spans="1:21" s="28" customFormat="1" ht="135" customHeight="1" x14ac:dyDescent="0.3">
      <c r="A11" s="2"/>
      <c r="B11" s="2"/>
      <c r="C11" s="2"/>
      <c r="D11" s="63" t="s">
        <v>16</v>
      </c>
      <c r="E11" s="63"/>
      <c r="F11" s="63"/>
      <c r="G11" s="63"/>
      <c r="H11" s="63"/>
      <c r="I11" s="63"/>
      <c r="J11" s="63"/>
      <c r="K11" s="63"/>
      <c r="L11" s="63"/>
      <c r="M11" s="63"/>
      <c r="N11" s="63"/>
      <c r="O11" s="2"/>
      <c r="P11" s="2"/>
      <c r="Q11" s="2"/>
      <c r="R11" s="2"/>
      <c r="S11" s="2"/>
      <c r="T11" s="2"/>
      <c r="U11" s="2"/>
    </row>
    <row r="12" spans="1:21" s="28" customFormat="1" ht="12.5" x14ac:dyDescent="0.3">
      <c r="A12" s="3"/>
      <c r="B12" s="2"/>
      <c r="C12" s="2"/>
      <c r="D12" s="2"/>
      <c r="E12" s="2"/>
      <c r="F12" s="2"/>
      <c r="G12" s="3"/>
      <c r="H12" s="3"/>
      <c r="I12" s="3"/>
      <c r="J12" s="2"/>
      <c r="K12" s="2"/>
      <c r="L12" s="2"/>
      <c r="M12" s="2"/>
      <c r="N12" s="2"/>
      <c r="O12" s="2"/>
    </row>
    <row r="13" spans="1:21" s="28" customFormat="1" ht="15" customHeight="1" x14ac:dyDescent="0.3">
      <c r="A13" s="64" t="s">
        <v>17</v>
      </c>
      <c r="B13" s="59" t="s">
        <v>18</v>
      </c>
      <c r="C13" s="59" t="s">
        <v>19</v>
      </c>
      <c r="D13" s="59" t="s">
        <v>20</v>
      </c>
      <c r="E13" s="66" t="s">
        <v>21</v>
      </c>
      <c r="F13" s="72" t="s">
        <v>22</v>
      </c>
      <c r="G13" s="73"/>
      <c r="H13" s="73"/>
      <c r="I13" s="73"/>
      <c r="J13" s="73"/>
      <c r="K13" s="78"/>
      <c r="L13" s="64" t="s">
        <v>23</v>
      </c>
      <c r="M13" s="2"/>
      <c r="N13" s="2"/>
      <c r="O13" s="2"/>
    </row>
    <row r="14" spans="1:21" s="28" customFormat="1" ht="12.5" x14ac:dyDescent="0.3">
      <c r="A14" s="65"/>
      <c r="B14" s="60"/>
      <c r="C14" s="60"/>
      <c r="D14" s="60"/>
      <c r="E14" s="67"/>
      <c r="F14" s="70" t="s">
        <v>32</v>
      </c>
      <c r="G14" s="71"/>
      <c r="H14" s="74" t="s">
        <v>33</v>
      </c>
      <c r="I14" s="75"/>
      <c r="J14" s="75"/>
      <c r="K14" s="77"/>
      <c r="L14" s="65"/>
      <c r="M14" s="2"/>
      <c r="N14" s="2"/>
      <c r="O14" s="2"/>
    </row>
    <row r="15" spans="1:21" s="28" customFormat="1" ht="108" x14ac:dyDescent="0.3">
      <c r="A15" s="65"/>
      <c r="B15" s="60"/>
      <c r="C15" s="60"/>
      <c r="D15" s="60"/>
      <c r="E15" s="67"/>
      <c r="F15" s="7" t="s">
        <v>34</v>
      </c>
      <c r="G15" s="7" t="s">
        <v>35</v>
      </c>
      <c r="H15" s="7" t="s">
        <v>36</v>
      </c>
      <c r="I15" s="7" t="s">
        <v>37</v>
      </c>
      <c r="J15" s="7" t="s">
        <v>38</v>
      </c>
      <c r="K15" s="9" t="s">
        <v>39</v>
      </c>
      <c r="L15" s="61"/>
      <c r="M15" s="2"/>
      <c r="N15" s="2"/>
      <c r="O15" s="2"/>
    </row>
    <row r="16" spans="1:21" s="28" customFormat="1" ht="29.25" customHeight="1" x14ac:dyDescent="0.3">
      <c r="A16" s="79"/>
      <c r="B16" s="80"/>
      <c r="C16" s="80"/>
      <c r="D16" s="80"/>
      <c r="E16" s="76"/>
      <c r="F16" s="6" t="s">
        <v>40</v>
      </c>
      <c r="G16" s="6" t="s">
        <v>41</v>
      </c>
      <c r="H16" s="6" t="s">
        <v>42</v>
      </c>
      <c r="I16" s="6" t="s">
        <v>42</v>
      </c>
      <c r="J16" s="6" t="s">
        <v>40</v>
      </c>
      <c r="K16" s="6" t="s">
        <v>42</v>
      </c>
      <c r="L16" s="6"/>
      <c r="M16" s="2"/>
      <c r="N16" s="2"/>
      <c r="O16" s="2"/>
    </row>
    <row r="17" spans="1:15" s="28" customFormat="1" ht="12.5" x14ac:dyDescent="0.3">
      <c r="A17" s="34" t="s">
        <v>43</v>
      </c>
      <c r="B17" s="18" t="s">
        <v>44</v>
      </c>
      <c r="C17" s="19" t="s">
        <v>45</v>
      </c>
      <c r="D17" s="20">
        <v>4668410</v>
      </c>
      <c r="E17" s="20">
        <v>1000000</v>
      </c>
      <c r="F17" s="4">
        <v>19</v>
      </c>
      <c r="G17" s="4">
        <v>27</v>
      </c>
      <c r="H17" s="4">
        <v>10</v>
      </c>
      <c r="I17" s="4">
        <v>10</v>
      </c>
      <c r="J17" s="4">
        <v>15</v>
      </c>
      <c r="K17" s="4">
        <v>8</v>
      </c>
      <c r="L17" s="10">
        <f>SUM(F17:K17)</f>
        <v>89</v>
      </c>
      <c r="M17" s="2"/>
      <c r="N17" s="2"/>
      <c r="O17" s="2"/>
    </row>
    <row r="18" spans="1:15" s="28" customFormat="1" ht="12.5" x14ac:dyDescent="0.3">
      <c r="A18" s="34" t="s">
        <v>47</v>
      </c>
      <c r="B18" s="18" t="s">
        <v>48</v>
      </c>
      <c r="C18" s="19" t="s">
        <v>49</v>
      </c>
      <c r="D18" s="20">
        <v>275953</v>
      </c>
      <c r="E18" s="20">
        <v>150000</v>
      </c>
      <c r="F18" s="4">
        <v>17</v>
      </c>
      <c r="G18" s="4">
        <v>23</v>
      </c>
      <c r="H18" s="4">
        <v>10</v>
      </c>
      <c r="I18" s="4">
        <v>10</v>
      </c>
      <c r="J18" s="4">
        <v>13</v>
      </c>
      <c r="K18" s="4">
        <v>8</v>
      </c>
      <c r="L18" s="10">
        <f t="shared" ref="L18:L43" si="0">SUM(F18:K18)</f>
        <v>81</v>
      </c>
      <c r="M18" s="2"/>
      <c r="N18" s="2"/>
      <c r="O18" s="2"/>
    </row>
    <row r="19" spans="1:15" s="28" customFormat="1" ht="12.5" x14ac:dyDescent="0.3">
      <c r="A19" s="34" t="s">
        <v>50</v>
      </c>
      <c r="B19" s="18" t="s">
        <v>51</v>
      </c>
      <c r="C19" s="18" t="s">
        <v>52</v>
      </c>
      <c r="D19" s="20">
        <v>650000</v>
      </c>
      <c r="E19" s="20">
        <v>400000</v>
      </c>
      <c r="F19" s="4">
        <v>19</v>
      </c>
      <c r="G19" s="4">
        <v>21</v>
      </c>
      <c r="H19" s="4">
        <v>10</v>
      </c>
      <c r="I19" s="4">
        <v>10</v>
      </c>
      <c r="J19" s="4">
        <v>15</v>
      </c>
      <c r="K19" s="4">
        <v>9</v>
      </c>
      <c r="L19" s="10">
        <f t="shared" si="0"/>
        <v>84</v>
      </c>
      <c r="M19" s="2"/>
      <c r="N19" s="2"/>
      <c r="O19" s="2"/>
    </row>
    <row r="20" spans="1:15" s="28" customFormat="1" ht="12.5" x14ac:dyDescent="0.3">
      <c r="A20" s="34" t="s">
        <v>53</v>
      </c>
      <c r="B20" s="18" t="s">
        <v>54</v>
      </c>
      <c r="C20" s="19" t="s">
        <v>55</v>
      </c>
      <c r="D20" s="20">
        <v>150000</v>
      </c>
      <c r="E20" s="20">
        <v>75000</v>
      </c>
      <c r="F20" s="4">
        <v>16</v>
      </c>
      <c r="G20" s="4">
        <v>19</v>
      </c>
      <c r="H20" s="4">
        <v>10</v>
      </c>
      <c r="I20" s="4">
        <v>9</v>
      </c>
      <c r="J20" s="4">
        <v>13</v>
      </c>
      <c r="K20" s="4">
        <v>8</v>
      </c>
      <c r="L20" s="10">
        <f t="shared" si="0"/>
        <v>75</v>
      </c>
      <c r="M20" s="2"/>
      <c r="N20" s="2"/>
      <c r="O20" s="2"/>
    </row>
    <row r="21" spans="1:15" s="28" customFormat="1" ht="12.5" x14ac:dyDescent="0.3">
      <c r="A21" s="34" t="s">
        <v>57</v>
      </c>
      <c r="B21" s="18" t="s">
        <v>58</v>
      </c>
      <c r="C21" s="19" t="s">
        <v>59</v>
      </c>
      <c r="D21" s="20">
        <v>73000</v>
      </c>
      <c r="E21" s="20">
        <v>50000</v>
      </c>
      <c r="F21" s="12">
        <v>18</v>
      </c>
      <c r="G21" s="12">
        <v>20</v>
      </c>
      <c r="H21" s="12">
        <v>10</v>
      </c>
      <c r="I21" s="12">
        <v>10</v>
      </c>
      <c r="J21" s="12">
        <v>17</v>
      </c>
      <c r="K21" s="12">
        <v>9</v>
      </c>
      <c r="L21" s="10">
        <f t="shared" si="0"/>
        <v>84</v>
      </c>
      <c r="M21" s="2"/>
      <c r="N21" s="2"/>
      <c r="O21" s="2"/>
    </row>
    <row r="22" spans="1:15" s="28" customFormat="1" ht="12.5" x14ac:dyDescent="0.3">
      <c r="A22" s="35" t="s">
        <v>60</v>
      </c>
      <c r="B22" s="18" t="s">
        <v>51</v>
      </c>
      <c r="C22" s="29" t="s">
        <v>61</v>
      </c>
      <c r="D22" s="30">
        <v>683700</v>
      </c>
      <c r="E22" s="30">
        <v>400000</v>
      </c>
      <c r="F22" s="12">
        <v>18</v>
      </c>
      <c r="G22" s="12">
        <v>24</v>
      </c>
      <c r="H22" s="12">
        <v>10</v>
      </c>
      <c r="I22" s="12">
        <v>10</v>
      </c>
      <c r="J22" s="12">
        <v>18</v>
      </c>
      <c r="K22" s="12">
        <v>10</v>
      </c>
      <c r="L22" s="10">
        <f t="shared" si="0"/>
        <v>90</v>
      </c>
      <c r="M22" s="2"/>
      <c r="N22" s="2"/>
      <c r="O22" s="2"/>
    </row>
    <row r="23" spans="1:15" s="28" customFormat="1" ht="12.5" x14ac:dyDescent="0.3">
      <c r="A23" s="34" t="s">
        <v>62</v>
      </c>
      <c r="B23" s="18" t="s">
        <v>54</v>
      </c>
      <c r="C23" s="19" t="s">
        <v>63</v>
      </c>
      <c r="D23" s="20">
        <v>500000</v>
      </c>
      <c r="E23" s="20">
        <v>250000</v>
      </c>
      <c r="F23" s="12">
        <v>15</v>
      </c>
      <c r="G23" s="12">
        <v>22</v>
      </c>
      <c r="H23" s="12">
        <v>10</v>
      </c>
      <c r="I23" s="12">
        <v>10</v>
      </c>
      <c r="J23" s="12">
        <v>12</v>
      </c>
      <c r="K23" s="12">
        <v>10</v>
      </c>
      <c r="L23" s="10">
        <f t="shared" si="0"/>
        <v>79</v>
      </c>
    </row>
    <row r="24" spans="1:15" x14ac:dyDescent="0.35">
      <c r="A24" s="35" t="s">
        <v>64</v>
      </c>
      <c r="B24" s="31" t="s">
        <v>65</v>
      </c>
      <c r="C24" s="29" t="s">
        <v>66</v>
      </c>
      <c r="D24" s="30">
        <v>2923000</v>
      </c>
      <c r="E24" s="30">
        <v>430000</v>
      </c>
      <c r="F24" s="12">
        <v>10</v>
      </c>
      <c r="G24" s="12">
        <v>18</v>
      </c>
      <c r="H24" s="12">
        <v>10</v>
      </c>
      <c r="I24" s="12">
        <v>10</v>
      </c>
      <c r="J24" s="12">
        <v>10</v>
      </c>
      <c r="K24" s="12">
        <v>10</v>
      </c>
      <c r="L24" s="10">
        <f t="shared" si="0"/>
        <v>68</v>
      </c>
    </row>
    <row r="25" spans="1:15" x14ac:dyDescent="0.35">
      <c r="A25" s="34" t="s">
        <v>67</v>
      </c>
      <c r="B25" s="18" t="s">
        <v>68</v>
      </c>
      <c r="C25" s="19" t="s">
        <v>69</v>
      </c>
      <c r="D25" s="20">
        <v>525000</v>
      </c>
      <c r="E25" s="20">
        <v>400000</v>
      </c>
      <c r="F25" s="12">
        <v>15</v>
      </c>
      <c r="G25" s="12">
        <v>19</v>
      </c>
      <c r="H25" s="12">
        <v>9</v>
      </c>
      <c r="I25" s="12">
        <v>9</v>
      </c>
      <c r="J25" s="12">
        <v>10</v>
      </c>
      <c r="K25" s="12">
        <v>9</v>
      </c>
      <c r="L25" s="10">
        <f t="shared" si="0"/>
        <v>71</v>
      </c>
    </row>
    <row r="26" spans="1:15" x14ac:dyDescent="0.35">
      <c r="A26" s="34" t="s">
        <v>70</v>
      </c>
      <c r="B26" s="18" t="s">
        <v>71</v>
      </c>
      <c r="C26" s="19" t="s">
        <v>72</v>
      </c>
      <c r="D26" s="20">
        <v>86664</v>
      </c>
      <c r="E26" s="20">
        <v>50000</v>
      </c>
      <c r="F26" s="12">
        <v>18</v>
      </c>
      <c r="G26" s="12">
        <v>20</v>
      </c>
      <c r="H26" s="12">
        <v>10</v>
      </c>
      <c r="I26" s="12">
        <v>10</v>
      </c>
      <c r="J26" s="12">
        <v>13</v>
      </c>
      <c r="K26" s="12">
        <v>10</v>
      </c>
      <c r="L26" s="10">
        <f t="shared" si="0"/>
        <v>81</v>
      </c>
    </row>
    <row r="27" spans="1:15" x14ac:dyDescent="0.35">
      <c r="A27" s="34" t="s">
        <v>73</v>
      </c>
      <c r="B27" s="18" t="s">
        <v>54</v>
      </c>
      <c r="C27" s="19" t="s">
        <v>74</v>
      </c>
      <c r="D27" s="20">
        <v>400000</v>
      </c>
      <c r="E27" s="20">
        <v>195000</v>
      </c>
      <c r="F27" s="12">
        <v>17</v>
      </c>
      <c r="G27" s="12">
        <v>21</v>
      </c>
      <c r="H27" s="12">
        <v>10</v>
      </c>
      <c r="I27" s="12">
        <v>10</v>
      </c>
      <c r="J27" s="12">
        <v>12</v>
      </c>
      <c r="K27" s="12">
        <v>10</v>
      </c>
      <c r="L27" s="10">
        <f t="shared" si="0"/>
        <v>80</v>
      </c>
    </row>
    <row r="28" spans="1:15" x14ac:dyDescent="0.35">
      <c r="A28" s="35" t="s">
        <v>75</v>
      </c>
      <c r="B28" s="31" t="s">
        <v>65</v>
      </c>
      <c r="C28" s="29" t="s">
        <v>76</v>
      </c>
      <c r="D28" s="30">
        <v>4843000</v>
      </c>
      <c r="E28" s="30">
        <v>500000</v>
      </c>
      <c r="F28" s="12">
        <v>18</v>
      </c>
      <c r="G28" s="12">
        <v>20</v>
      </c>
      <c r="H28" s="12">
        <v>10</v>
      </c>
      <c r="I28" s="12">
        <v>10</v>
      </c>
      <c r="J28" s="12">
        <v>15</v>
      </c>
      <c r="K28" s="12">
        <v>10</v>
      </c>
      <c r="L28" s="10">
        <f t="shared" si="0"/>
        <v>83</v>
      </c>
    </row>
    <row r="29" spans="1:15" x14ac:dyDescent="0.35">
      <c r="A29" s="35" t="s">
        <v>77</v>
      </c>
      <c r="B29" s="31" t="s">
        <v>78</v>
      </c>
      <c r="C29" s="32" t="s">
        <v>79</v>
      </c>
      <c r="D29" s="30">
        <v>265000</v>
      </c>
      <c r="E29" s="30">
        <v>150000</v>
      </c>
      <c r="F29" s="12">
        <v>19</v>
      </c>
      <c r="G29" s="12">
        <v>25</v>
      </c>
      <c r="H29" s="12">
        <v>10</v>
      </c>
      <c r="I29" s="12">
        <v>10</v>
      </c>
      <c r="J29" s="12">
        <v>15</v>
      </c>
      <c r="K29" s="12">
        <v>10</v>
      </c>
      <c r="L29" s="10">
        <f t="shared" si="0"/>
        <v>89</v>
      </c>
    </row>
    <row r="30" spans="1:15" x14ac:dyDescent="0.35">
      <c r="A30" s="35" t="s">
        <v>81</v>
      </c>
      <c r="B30" s="31" t="s">
        <v>51</v>
      </c>
      <c r="C30" s="29" t="s">
        <v>82</v>
      </c>
      <c r="D30" s="30">
        <v>737500</v>
      </c>
      <c r="E30" s="30">
        <v>200000</v>
      </c>
      <c r="F30" s="12">
        <v>20</v>
      </c>
      <c r="G30" s="12">
        <v>26</v>
      </c>
      <c r="H30" s="12">
        <v>10</v>
      </c>
      <c r="I30" s="12">
        <v>10</v>
      </c>
      <c r="J30" s="12">
        <v>18</v>
      </c>
      <c r="K30" s="12">
        <v>10</v>
      </c>
      <c r="L30" s="10">
        <f t="shared" si="0"/>
        <v>94</v>
      </c>
    </row>
    <row r="31" spans="1:15" x14ac:dyDescent="0.35">
      <c r="A31" s="34" t="s">
        <v>83</v>
      </c>
      <c r="B31" s="18" t="s">
        <v>84</v>
      </c>
      <c r="C31" s="33" t="s">
        <v>85</v>
      </c>
      <c r="D31" s="20">
        <v>160750</v>
      </c>
      <c r="E31" s="20">
        <v>50000</v>
      </c>
      <c r="F31" s="12">
        <v>10</v>
      </c>
      <c r="G31" s="12">
        <v>20</v>
      </c>
      <c r="H31" s="12">
        <v>9</v>
      </c>
      <c r="I31" s="12">
        <v>9</v>
      </c>
      <c r="J31" s="12">
        <v>10</v>
      </c>
      <c r="K31" s="12">
        <v>10</v>
      </c>
      <c r="L31" s="10">
        <f t="shared" si="0"/>
        <v>68</v>
      </c>
    </row>
    <row r="32" spans="1:15" x14ac:dyDescent="0.35">
      <c r="A32" s="34" t="s">
        <v>86</v>
      </c>
      <c r="B32" s="18" t="s">
        <v>84</v>
      </c>
      <c r="C32" s="33" t="s">
        <v>87</v>
      </c>
      <c r="D32" s="20">
        <v>365300</v>
      </c>
      <c r="E32" s="20">
        <v>200000</v>
      </c>
      <c r="F32" s="12">
        <v>19</v>
      </c>
      <c r="G32" s="12">
        <v>23</v>
      </c>
      <c r="H32" s="12">
        <v>9</v>
      </c>
      <c r="I32" s="12">
        <v>10</v>
      </c>
      <c r="J32" s="12">
        <v>12</v>
      </c>
      <c r="K32" s="12">
        <v>10</v>
      </c>
      <c r="L32" s="10">
        <f t="shared" si="0"/>
        <v>83</v>
      </c>
    </row>
    <row r="33" spans="1:12" x14ac:dyDescent="0.35">
      <c r="A33" s="34" t="s">
        <v>88</v>
      </c>
      <c r="B33" s="18" t="s">
        <v>89</v>
      </c>
      <c r="C33" s="33" t="s">
        <v>90</v>
      </c>
      <c r="D33" s="20">
        <v>192000</v>
      </c>
      <c r="E33" s="20">
        <v>50000</v>
      </c>
      <c r="F33" s="12">
        <v>16</v>
      </c>
      <c r="G33" s="12">
        <v>21</v>
      </c>
      <c r="H33" s="12">
        <v>10</v>
      </c>
      <c r="I33" s="12">
        <v>9</v>
      </c>
      <c r="J33" s="12">
        <v>12</v>
      </c>
      <c r="K33" s="12">
        <v>10</v>
      </c>
      <c r="L33" s="10">
        <f t="shared" si="0"/>
        <v>78</v>
      </c>
    </row>
    <row r="34" spans="1:12" x14ac:dyDescent="0.35">
      <c r="A34" s="34" t="s">
        <v>91</v>
      </c>
      <c r="B34" s="44" t="s">
        <v>65</v>
      </c>
      <c r="C34" s="45" t="s">
        <v>66</v>
      </c>
      <c r="D34" s="46">
        <v>699500</v>
      </c>
      <c r="E34" s="46">
        <v>350000</v>
      </c>
      <c r="F34" s="12">
        <v>13</v>
      </c>
      <c r="G34" s="12">
        <v>15</v>
      </c>
      <c r="H34" s="12">
        <v>10</v>
      </c>
      <c r="I34" s="12">
        <v>10</v>
      </c>
      <c r="J34" s="12">
        <v>10</v>
      </c>
      <c r="K34" s="12">
        <v>9</v>
      </c>
      <c r="L34" s="10">
        <f t="shared" si="0"/>
        <v>67</v>
      </c>
    </row>
    <row r="35" spans="1:12" x14ac:dyDescent="0.35">
      <c r="A35" s="34" t="s">
        <v>92</v>
      </c>
      <c r="B35" s="44" t="s">
        <v>93</v>
      </c>
      <c r="C35" s="45" t="s">
        <v>94</v>
      </c>
      <c r="D35" s="46">
        <v>226625</v>
      </c>
      <c r="E35" s="46">
        <v>80000</v>
      </c>
      <c r="F35" s="12">
        <v>16</v>
      </c>
      <c r="G35" s="12">
        <v>22</v>
      </c>
      <c r="H35" s="12">
        <v>10</v>
      </c>
      <c r="I35" s="12">
        <v>10</v>
      </c>
      <c r="J35" s="12">
        <v>16</v>
      </c>
      <c r="K35" s="12">
        <v>9</v>
      </c>
      <c r="L35" s="10">
        <f t="shared" si="0"/>
        <v>83</v>
      </c>
    </row>
    <row r="36" spans="1:12" x14ac:dyDescent="0.35">
      <c r="A36" s="34" t="s">
        <v>95</v>
      </c>
      <c r="B36" s="50" t="s">
        <v>96</v>
      </c>
      <c r="C36" s="51" t="s">
        <v>97</v>
      </c>
      <c r="D36" s="52">
        <v>75505</v>
      </c>
      <c r="E36" s="52">
        <v>50000</v>
      </c>
      <c r="F36" s="12">
        <v>16</v>
      </c>
      <c r="G36" s="12">
        <v>21</v>
      </c>
      <c r="H36" s="12">
        <v>10</v>
      </c>
      <c r="I36" s="12">
        <v>10</v>
      </c>
      <c r="J36" s="12">
        <v>15</v>
      </c>
      <c r="K36" s="12">
        <v>9</v>
      </c>
      <c r="L36" s="10">
        <f t="shared" si="0"/>
        <v>81</v>
      </c>
    </row>
    <row r="37" spans="1:12" x14ac:dyDescent="0.35">
      <c r="A37" s="34" t="s">
        <v>98</v>
      </c>
      <c r="B37" s="50" t="s">
        <v>78</v>
      </c>
      <c r="C37" s="51" t="s">
        <v>99</v>
      </c>
      <c r="D37" s="52">
        <v>650000</v>
      </c>
      <c r="E37" s="52">
        <v>400000</v>
      </c>
      <c r="F37" s="12">
        <v>19</v>
      </c>
      <c r="G37" s="12">
        <v>26</v>
      </c>
      <c r="H37" s="12">
        <v>10</v>
      </c>
      <c r="I37" s="12">
        <v>10</v>
      </c>
      <c r="J37" s="12">
        <v>14</v>
      </c>
      <c r="K37" s="12">
        <v>10</v>
      </c>
      <c r="L37" s="10">
        <f t="shared" si="0"/>
        <v>89</v>
      </c>
    </row>
    <row r="38" spans="1:12" x14ac:dyDescent="0.35">
      <c r="A38" s="34" t="s">
        <v>100</v>
      </c>
      <c r="B38" s="44" t="s">
        <v>54</v>
      </c>
      <c r="C38" s="45" t="s">
        <v>101</v>
      </c>
      <c r="D38" s="46">
        <v>200000</v>
      </c>
      <c r="E38" s="46">
        <v>120000</v>
      </c>
      <c r="F38" s="12">
        <v>17</v>
      </c>
      <c r="G38" s="12">
        <v>23</v>
      </c>
      <c r="H38" s="12">
        <v>10</v>
      </c>
      <c r="I38" s="12">
        <v>10</v>
      </c>
      <c r="J38" s="12">
        <v>10</v>
      </c>
      <c r="K38" s="12">
        <v>9</v>
      </c>
      <c r="L38" s="10">
        <f t="shared" si="0"/>
        <v>79</v>
      </c>
    </row>
    <row r="39" spans="1:12" x14ac:dyDescent="0.35">
      <c r="A39" s="34" t="s">
        <v>102</v>
      </c>
      <c r="B39" s="44" t="s">
        <v>44</v>
      </c>
      <c r="C39" s="45" t="s">
        <v>103</v>
      </c>
      <c r="D39" s="46">
        <v>378900</v>
      </c>
      <c r="E39" s="46">
        <v>320000</v>
      </c>
      <c r="F39" s="12">
        <v>17</v>
      </c>
      <c r="G39" s="12">
        <v>22</v>
      </c>
      <c r="H39" s="12">
        <v>10</v>
      </c>
      <c r="I39" s="12">
        <v>10</v>
      </c>
      <c r="J39" s="12">
        <v>12</v>
      </c>
      <c r="K39" s="12">
        <v>9</v>
      </c>
      <c r="L39" s="10">
        <f t="shared" si="0"/>
        <v>80</v>
      </c>
    </row>
    <row r="40" spans="1:12" x14ac:dyDescent="0.35">
      <c r="A40" s="34" t="s">
        <v>104</v>
      </c>
      <c r="B40" s="44" t="s">
        <v>105</v>
      </c>
      <c r="C40" s="45" t="s">
        <v>106</v>
      </c>
      <c r="D40" s="46">
        <v>106036</v>
      </c>
      <c r="E40" s="46">
        <v>50000</v>
      </c>
      <c r="F40" s="12">
        <v>16</v>
      </c>
      <c r="G40" s="12">
        <v>22</v>
      </c>
      <c r="H40" s="12">
        <v>10</v>
      </c>
      <c r="I40" s="12">
        <v>10</v>
      </c>
      <c r="J40" s="12">
        <v>14</v>
      </c>
      <c r="K40" s="12">
        <v>10</v>
      </c>
      <c r="L40" s="10">
        <f t="shared" si="0"/>
        <v>82</v>
      </c>
    </row>
    <row r="41" spans="1:12" x14ac:dyDescent="0.35">
      <c r="A41" s="34" t="s">
        <v>107</v>
      </c>
      <c r="B41" s="50" t="s">
        <v>108</v>
      </c>
      <c r="C41" s="51" t="s">
        <v>109</v>
      </c>
      <c r="D41" s="52">
        <v>543000</v>
      </c>
      <c r="E41" s="52">
        <v>120000</v>
      </c>
      <c r="F41" s="12">
        <v>14</v>
      </c>
      <c r="G41" s="12">
        <v>23</v>
      </c>
      <c r="H41" s="12">
        <v>10</v>
      </c>
      <c r="I41" s="12">
        <v>10</v>
      </c>
      <c r="J41" s="12">
        <v>13</v>
      </c>
      <c r="K41" s="12">
        <v>9</v>
      </c>
      <c r="L41" s="10">
        <f t="shared" si="0"/>
        <v>79</v>
      </c>
    </row>
    <row r="42" spans="1:12" x14ac:dyDescent="0.35">
      <c r="A42" s="34" t="s">
        <v>110</v>
      </c>
      <c r="B42" s="44" t="s">
        <v>44</v>
      </c>
      <c r="C42" s="45" t="s">
        <v>111</v>
      </c>
      <c r="D42" s="46">
        <v>240100</v>
      </c>
      <c r="E42" s="46">
        <v>180000</v>
      </c>
      <c r="F42" s="12">
        <v>8</v>
      </c>
      <c r="G42" s="12">
        <v>20</v>
      </c>
      <c r="H42" s="12">
        <v>10</v>
      </c>
      <c r="I42" s="12">
        <v>10</v>
      </c>
      <c r="J42" s="12">
        <v>10</v>
      </c>
      <c r="K42" s="12">
        <v>9</v>
      </c>
      <c r="L42" s="10">
        <f t="shared" si="0"/>
        <v>67</v>
      </c>
    </row>
    <row r="43" spans="1:12" x14ac:dyDescent="0.35">
      <c r="A43" s="34" t="s">
        <v>112</v>
      </c>
      <c r="B43" s="44" t="s">
        <v>44</v>
      </c>
      <c r="C43" s="45" t="s">
        <v>113</v>
      </c>
      <c r="D43" s="46">
        <v>664000</v>
      </c>
      <c r="E43" s="46">
        <v>500000</v>
      </c>
      <c r="F43" s="12">
        <v>20</v>
      </c>
      <c r="G43" s="12">
        <v>22</v>
      </c>
      <c r="H43" s="12">
        <v>10</v>
      </c>
      <c r="I43" s="12">
        <v>10</v>
      </c>
      <c r="J43" s="12">
        <v>15</v>
      </c>
      <c r="K43" s="12">
        <v>9</v>
      </c>
      <c r="L43" s="10">
        <f t="shared" si="0"/>
        <v>86</v>
      </c>
    </row>
  </sheetData>
  <mergeCells count="14">
    <mergeCell ref="A7:C7"/>
    <mergeCell ref="A13:A16"/>
    <mergeCell ref="B13:B16"/>
    <mergeCell ref="C13:C16"/>
    <mergeCell ref="D13:D16"/>
    <mergeCell ref="E13:E16"/>
    <mergeCell ref="L13:L15"/>
    <mergeCell ref="F14:G14"/>
    <mergeCell ref="H14:K14"/>
    <mergeCell ref="D8:N8"/>
    <mergeCell ref="D9:N9"/>
    <mergeCell ref="D10:N10"/>
    <mergeCell ref="D11:N11"/>
    <mergeCell ref="F13:K13"/>
  </mergeCells>
  <dataValidations count="6">
    <dataValidation type="decimal" operator="lessThanOrEqual" allowBlank="1" showInputMessage="1" showErrorMessage="1" error="max. 10" sqref="J17:J43" xr:uid="{39610255-B49D-4FF1-BFD1-EB441BA08A0A}">
      <formula1>20</formula1>
    </dataValidation>
    <dataValidation type="decimal" operator="lessThanOrEqual" allowBlank="1" showInputMessage="1" showErrorMessage="1" error="max. 15" sqref="G17:G43" xr:uid="{946E3532-4499-4D8E-9C6C-88126A5AF8A6}">
      <formula1>30</formula1>
    </dataValidation>
    <dataValidation type="decimal" operator="lessThanOrEqual" allowBlank="1" showInputMessage="1" showErrorMessage="1" error="max. 5" sqref="I17:I43" xr:uid="{74B6EBC4-A6B0-46F0-912E-D2EA8E1B7881}">
      <formula1>10</formula1>
    </dataValidation>
    <dataValidation type="decimal" operator="lessThanOrEqual" allowBlank="1" showInputMessage="1" showErrorMessage="1" error="max. 10" sqref="K17:K43" xr:uid="{61B4C222-AD57-4523-BFBB-FD326A65B6C5}">
      <formula1>10</formula1>
    </dataValidation>
    <dataValidation type="decimal" operator="lessThanOrEqual" allowBlank="1" showInputMessage="1" showErrorMessage="1" error="max. 15" sqref="H17:H43" xr:uid="{8E79B195-CFEF-4665-AB3A-B7299DE84955}">
      <formula1>10</formula1>
    </dataValidation>
    <dataValidation type="decimal" operator="lessThanOrEqual" allowBlank="1" showInputMessage="1" showErrorMessage="1" error="max. 40" sqref="F21:F43" xr:uid="{D4D44236-3E31-4EE1-91CB-DB01BEE66E65}">
      <formula1>20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C22FB-6EA5-4537-8806-1EDF4CDCDA09}">
  <dimension ref="A1:U43"/>
  <sheetViews>
    <sheetView showGridLines="0" zoomScale="70" zoomScaleNormal="70" workbookViewId="0"/>
  </sheetViews>
  <sheetFormatPr defaultColWidth="8.81640625" defaultRowHeight="14.5" x14ac:dyDescent="0.35"/>
  <cols>
    <col min="1" max="1" width="14.26953125" customWidth="1"/>
    <col min="2" max="2" width="36.453125" customWidth="1"/>
    <col min="3" max="3" width="40.81640625" customWidth="1"/>
    <col min="4" max="5" width="18.453125" customWidth="1"/>
    <col min="12" max="12" width="10.1796875" customWidth="1"/>
  </cols>
  <sheetData>
    <row r="1" spans="1:21" ht="22.5" x14ac:dyDescent="0.35">
      <c r="A1" s="1" t="s">
        <v>0</v>
      </c>
      <c r="B1" s="2"/>
      <c r="C1" s="2"/>
      <c r="D1" s="2"/>
      <c r="E1" s="2"/>
      <c r="F1" s="2"/>
      <c r="G1" s="2"/>
      <c r="H1" s="2"/>
      <c r="I1" s="2"/>
      <c r="J1" s="2"/>
      <c r="K1" s="2"/>
      <c r="L1" s="2"/>
      <c r="M1" s="2"/>
      <c r="N1" s="2"/>
      <c r="O1" s="2"/>
      <c r="P1" s="2"/>
      <c r="Q1" s="2"/>
      <c r="R1" s="2"/>
      <c r="S1" s="2"/>
      <c r="T1" s="2"/>
      <c r="U1" s="2"/>
    </row>
    <row r="2" spans="1:21" s="28" customFormat="1" ht="12.5" x14ac:dyDescent="0.3">
      <c r="A2" s="11" t="s">
        <v>115</v>
      </c>
      <c r="B2" s="2"/>
      <c r="C2" s="2"/>
      <c r="D2" s="3" t="s">
        <v>2</v>
      </c>
      <c r="E2" s="2"/>
      <c r="F2" s="2"/>
      <c r="G2" s="2"/>
      <c r="H2" s="2"/>
      <c r="I2" s="2"/>
      <c r="J2" s="2"/>
      <c r="K2" s="2"/>
      <c r="L2" s="2"/>
      <c r="M2" s="2"/>
      <c r="N2" s="2"/>
      <c r="O2" s="2"/>
      <c r="P2" s="2"/>
      <c r="Q2" s="2"/>
      <c r="R2" s="2"/>
      <c r="S2" s="2"/>
      <c r="T2" s="2"/>
      <c r="U2" s="2"/>
    </row>
    <row r="3" spans="1:21" s="28" customFormat="1" ht="12.5" x14ac:dyDescent="0.3">
      <c r="A3" s="3" t="s">
        <v>3</v>
      </c>
      <c r="B3" s="2"/>
      <c r="C3" s="2"/>
      <c r="D3" s="5" t="s">
        <v>4</v>
      </c>
      <c r="E3" s="2"/>
      <c r="F3" s="2"/>
      <c r="G3" s="2"/>
      <c r="H3" s="2"/>
      <c r="I3" s="2"/>
      <c r="J3" s="2"/>
      <c r="K3" s="2"/>
      <c r="L3" s="2"/>
      <c r="M3" s="2"/>
      <c r="N3" s="2"/>
      <c r="O3" s="2"/>
      <c r="P3" s="2"/>
      <c r="Q3" s="2"/>
      <c r="R3" s="2"/>
      <c r="S3" s="2"/>
      <c r="T3" s="2"/>
      <c r="U3" s="2"/>
    </row>
    <row r="4" spans="1:21" s="28" customFormat="1" ht="12.5" x14ac:dyDescent="0.3">
      <c r="A4" s="3" t="s">
        <v>5</v>
      </c>
      <c r="B4" s="2"/>
      <c r="C4" s="2"/>
      <c r="D4" s="2" t="s">
        <v>6</v>
      </c>
      <c r="E4" s="2"/>
      <c r="F4" s="2"/>
      <c r="G4" s="2"/>
      <c r="H4" s="2"/>
      <c r="I4" s="2"/>
      <c r="J4" s="2"/>
      <c r="K4" s="2"/>
      <c r="L4" s="2"/>
      <c r="M4" s="2"/>
      <c r="N4" s="2"/>
      <c r="O4" s="2"/>
      <c r="P4" s="2"/>
      <c r="Q4" s="2"/>
      <c r="R4" s="2"/>
      <c r="S4" s="2"/>
      <c r="T4" s="2"/>
      <c r="U4" s="2"/>
    </row>
    <row r="5" spans="1:21" s="28" customFormat="1" ht="12.5" x14ac:dyDescent="0.3">
      <c r="A5" s="11" t="s">
        <v>7</v>
      </c>
      <c r="B5" s="2"/>
      <c r="C5" s="2"/>
      <c r="D5" s="2" t="s">
        <v>8</v>
      </c>
      <c r="E5" s="2"/>
      <c r="F5" s="2"/>
      <c r="G5" s="2"/>
      <c r="H5" s="2"/>
      <c r="I5" s="2"/>
      <c r="J5" s="2"/>
      <c r="K5" s="2"/>
      <c r="L5" s="2"/>
      <c r="M5" s="2"/>
      <c r="N5" s="2"/>
      <c r="O5" s="2"/>
      <c r="P5" s="2"/>
      <c r="Q5" s="2"/>
      <c r="R5" s="2"/>
      <c r="S5" s="2"/>
      <c r="T5" s="2"/>
      <c r="U5" s="2"/>
    </row>
    <row r="6" spans="1:21" s="28" customFormat="1" ht="12.5" x14ac:dyDescent="0.3">
      <c r="A6" s="11" t="s">
        <v>9</v>
      </c>
      <c r="B6" s="2"/>
      <c r="C6" s="2"/>
      <c r="D6" s="2"/>
      <c r="E6" s="2"/>
      <c r="F6" s="2"/>
      <c r="G6" s="2"/>
      <c r="H6" s="2"/>
      <c r="I6" s="2"/>
      <c r="J6" s="2"/>
      <c r="K6" s="2"/>
      <c r="L6" s="2"/>
      <c r="M6" s="2"/>
      <c r="N6" s="2"/>
      <c r="O6" s="2"/>
      <c r="P6" s="2"/>
      <c r="Q6" s="2"/>
      <c r="R6" s="2"/>
      <c r="S6" s="2"/>
      <c r="T6" s="2"/>
      <c r="U6" s="2"/>
    </row>
    <row r="7" spans="1:21" s="28" customFormat="1" ht="13.5" customHeight="1" x14ac:dyDescent="0.3">
      <c r="A7" s="62" t="s">
        <v>10</v>
      </c>
      <c r="B7" s="62"/>
      <c r="C7" s="62"/>
      <c r="D7" s="3" t="s">
        <v>11</v>
      </c>
      <c r="E7" s="2"/>
      <c r="F7" s="2"/>
      <c r="G7" s="2"/>
      <c r="H7" s="2"/>
      <c r="I7" s="2"/>
      <c r="J7" s="2"/>
      <c r="K7" s="2"/>
      <c r="L7" s="2"/>
      <c r="M7" s="2"/>
      <c r="N7" s="2"/>
      <c r="O7" s="2"/>
      <c r="P7" s="2"/>
      <c r="Q7" s="2"/>
      <c r="R7" s="2"/>
      <c r="S7" s="2"/>
      <c r="T7" s="2"/>
      <c r="U7" s="2"/>
    </row>
    <row r="8" spans="1:21" s="28" customFormat="1" ht="13.5" customHeight="1" x14ac:dyDescent="0.3">
      <c r="A8" s="3" t="s">
        <v>12</v>
      </c>
      <c r="B8" s="2"/>
      <c r="C8" s="2"/>
      <c r="D8" s="63" t="s">
        <v>13</v>
      </c>
      <c r="E8" s="63"/>
      <c r="F8" s="63"/>
      <c r="G8" s="63"/>
      <c r="H8" s="63"/>
      <c r="I8" s="63"/>
      <c r="J8" s="63"/>
      <c r="K8" s="63"/>
      <c r="L8" s="63"/>
      <c r="M8" s="63"/>
      <c r="N8" s="63"/>
      <c r="O8" s="2"/>
      <c r="P8" s="2"/>
      <c r="Q8" s="2"/>
      <c r="R8" s="2"/>
      <c r="S8" s="2"/>
      <c r="T8" s="2"/>
      <c r="U8" s="2"/>
    </row>
    <row r="9" spans="1:21" s="28" customFormat="1" ht="37.5" customHeight="1" x14ac:dyDescent="0.3">
      <c r="A9" s="2"/>
      <c r="B9" s="2"/>
      <c r="C9" s="2"/>
      <c r="D9" s="63" t="s">
        <v>14</v>
      </c>
      <c r="E9" s="63"/>
      <c r="F9" s="63"/>
      <c r="G9" s="63"/>
      <c r="H9" s="63"/>
      <c r="I9" s="63"/>
      <c r="J9" s="63"/>
      <c r="K9" s="63"/>
      <c r="L9" s="63"/>
      <c r="M9" s="63"/>
      <c r="N9" s="63"/>
      <c r="O9" s="2"/>
      <c r="P9" s="2"/>
      <c r="Q9" s="2"/>
      <c r="R9" s="2"/>
      <c r="S9" s="2"/>
      <c r="T9" s="2"/>
      <c r="U9" s="2"/>
    </row>
    <row r="10" spans="1:21" s="28" customFormat="1" ht="37.5" customHeight="1" x14ac:dyDescent="0.3">
      <c r="A10" s="2"/>
      <c r="B10" s="2"/>
      <c r="C10" s="2"/>
      <c r="D10" s="63" t="s">
        <v>15</v>
      </c>
      <c r="E10" s="63"/>
      <c r="F10" s="63"/>
      <c r="G10" s="63"/>
      <c r="H10" s="63"/>
      <c r="I10" s="63"/>
      <c r="J10" s="63"/>
      <c r="K10" s="63"/>
      <c r="L10" s="63"/>
      <c r="M10" s="63"/>
      <c r="N10" s="63"/>
      <c r="O10" s="2"/>
      <c r="P10" s="2"/>
      <c r="Q10" s="2"/>
      <c r="R10" s="2"/>
      <c r="S10" s="2"/>
      <c r="T10" s="2"/>
      <c r="U10" s="2"/>
    </row>
    <row r="11" spans="1:21" s="28" customFormat="1" ht="138" customHeight="1" x14ac:dyDescent="0.3">
      <c r="A11" s="2"/>
      <c r="B11" s="2"/>
      <c r="C11" s="2"/>
      <c r="D11" s="63" t="s">
        <v>16</v>
      </c>
      <c r="E11" s="63"/>
      <c r="F11" s="63"/>
      <c r="G11" s="63"/>
      <c r="H11" s="63"/>
      <c r="I11" s="63"/>
      <c r="J11" s="63"/>
      <c r="K11" s="63"/>
      <c r="L11" s="63"/>
      <c r="M11" s="63"/>
      <c r="N11" s="63"/>
      <c r="O11" s="2"/>
      <c r="P11" s="2"/>
      <c r="Q11" s="2"/>
      <c r="R11" s="2"/>
      <c r="S11" s="2"/>
      <c r="T11" s="2"/>
      <c r="U11" s="2"/>
    </row>
    <row r="12" spans="1:21" s="28" customFormat="1" ht="12.5" x14ac:dyDescent="0.3">
      <c r="A12" s="3"/>
      <c r="B12" s="2"/>
      <c r="C12" s="2"/>
      <c r="D12" s="2"/>
      <c r="E12" s="2"/>
      <c r="F12" s="2"/>
      <c r="G12" s="3"/>
      <c r="H12" s="3"/>
      <c r="I12" s="3"/>
      <c r="J12" s="2"/>
      <c r="K12" s="2"/>
      <c r="L12" s="2"/>
      <c r="M12" s="2"/>
      <c r="N12" s="2"/>
      <c r="O12" s="2"/>
    </row>
    <row r="13" spans="1:21" s="28" customFormat="1" ht="15" customHeight="1" x14ac:dyDescent="0.3">
      <c r="A13" s="64" t="s">
        <v>17</v>
      </c>
      <c r="B13" s="59" t="s">
        <v>18</v>
      </c>
      <c r="C13" s="59" t="s">
        <v>19</v>
      </c>
      <c r="D13" s="59" t="s">
        <v>20</v>
      </c>
      <c r="E13" s="66" t="s">
        <v>21</v>
      </c>
      <c r="F13" s="72" t="s">
        <v>22</v>
      </c>
      <c r="G13" s="73"/>
      <c r="H13" s="73"/>
      <c r="I13" s="73"/>
      <c r="J13" s="73"/>
      <c r="K13" s="78"/>
      <c r="L13" s="64" t="s">
        <v>23</v>
      </c>
      <c r="M13" s="2"/>
      <c r="N13" s="2"/>
      <c r="O13" s="2"/>
    </row>
    <row r="14" spans="1:21" s="28" customFormat="1" ht="12.5" x14ac:dyDescent="0.3">
      <c r="A14" s="65"/>
      <c r="B14" s="60"/>
      <c r="C14" s="60"/>
      <c r="D14" s="60"/>
      <c r="E14" s="67"/>
      <c r="F14" s="70" t="s">
        <v>32</v>
      </c>
      <c r="G14" s="71"/>
      <c r="H14" s="74" t="s">
        <v>33</v>
      </c>
      <c r="I14" s="75"/>
      <c r="J14" s="75"/>
      <c r="K14" s="77"/>
      <c r="L14" s="65"/>
      <c r="M14" s="2"/>
      <c r="N14" s="2"/>
      <c r="O14" s="2"/>
    </row>
    <row r="15" spans="1:21" s="28" customFormat="1" ht="108" x14ac:dyDescent="0.3">
      <c r="A15" s="65"/>
      <c r="B15" s="60"/>
      <c r="C15" s="60"/>
      <c r="D15" s="60"/>
      <c r="E15" s="67"/>
      <c r="F15" s="7" t="s">
        <v>34</v>
      </c>
      <c r="G15" s="7" t="s">
        <v>35</v>
      </c>
      <c r="H15" s="7" t="s">
        <v>36</v>
      </c>
      <c r="I15" s="7" t="s">
        <v>37</v>
      </c>
      <c r="J15" s="7" t="s">
        <v>38</v>
      </c>
      <c r="K15" s="9" t="s">
        <v>39</v>
      </c>
      <c r="L15" s="61"/>
      <c r="M15" s="2"/>
      <c r="N15" s="2"/>
      <c r="O15" s="2"/>
    </row>
    <row r="16" spans="1:21" s="28" customFormat="1" ht="29.25" customHeight="1" x14ac:dyDescent="0.3">
      <c r="A16" s="79"/>
      <c r="B16" s="80"/>
      <c r="C16" s="80"/>
      <c r="D16" s="80"/>
      <c r="E16" s="76"/>
      <c r="F16" s="6" t="s">
        <v>40</v>
      </c>
      <c r="G16" s="6" t="s">
        <v>41</v>
      </c>
      <c r="H16" s="6" t="s">
        <v>42</v>
      </c>
      <c r="I16" s="6" t="s">
        <v>42</v>
      </c>
      <c r="J16" s="6" t="s">
        <v>40</v>
      </c>
      <c r="K16" s="6" t="s">
        <v>42</v>
      </c>
      <c r="L16" s="6"/>
      <c r="M16" s="2"/>
      <c r="N16" s="2"/>
      <c r="O16" s="2"/>
    </row>
    <row r="17" spans="1:15" s="28" customFormat="1" ht="12.5" x14ac:dyDescent="0.3">
      <c r="A17" s="34" t="s">
        <v>43</v>
      </c>
      <c r="B17" s="18" t="s">
        <v>44</v>
      </c>
      <c r="C17" s="19" t="s">
        <v>45</v>
      </c>
      <c r="D17" s="20">
        <v>4668410</v>
      </c>
      <c r="E17" s="20">
        <v>1000000</v>
      </c>
      <c r="F17" s="4">
        <v>19</v>
      </c>
      <c r="G17" s="4">
        <v>25</v>
      </c>
      <c r="H17" s="4">
        <v>10</v>
      </c>
      <c r="I17" s="4">
        <v>9</v>
      </c>
      <c r="J17" s="4">
        <v>15</v>
      </c>
      <c r="K17" s="4">
        <v>5</v>
      </c>
      <c r="L17" s="10">
        <f>SUM(F17:K17)</f>
        <v>83</v>
      </c>
      <c r="M17" s="2"/>
      <c r="N17" s="2"/>
      <c r="O17" s="2"/>
    </row>
    <row r="18" spans="1:15" s="28" customFormat="1" ht="12.5" x14ac:dyDescent="0.3">
      <c r="A18" s="34" t="s">
        <v>47</v>
      </c>
      <c r="B18" s="18" t="s">
        <v>48</v>
      </c>
      <c r="C18" s="19" t="s">
        <v>49</v>
      </c>
      <c r="D18" s="20">
        <v>275953</v>
      </c>
      <c r="E18" s="20">
        <v>150000</v>
      </c>
      <c r="F18" s="4">
        <v>15</v>
      </c>
      <c r="G18" s="4">
        <v>24</v>
      </c>
      <c r="H18" s="4">
        <v>9</v>
      </c>
      <c r="I18" s="4">
        <v>7</v>
      </c>
      <c r="J18" s="4">
        <v>15</v>
      </c>
      <c r="K18" s="4">
        <v>5</v>
      </c>
      <c r="L18" s="10">
        <f t="shared" ref="L18:L43" si="0">SUM(F18:K18)</f>
        <v>75</v>
      </c>
      <c r="M18" s="2"/>
      <c r="N18" s="2"/>
      <c r="O18" s="2"/>
    </row>
    <row r="19" spans="1:15" s="28" customFormat="1" ht="12.5" x14ac:dyDescent="0.3">
      <c r="A19" s="34" t="s">
        <v>50</v>
      </c>
      <c r="B19" s="18" t="s">
        <v>51</v>
      </c>
      <c r="C19" s="18" t="s">
        <v>52</v>
      </c>
      <c r="D19" s="20">
        <v>650000</v>
      </c>
      <c r="E19" s="20">
        <v>400000</v>
      </c>
      <c r="F19" s="4">
        <v>20</v>
      </c>
      <c r="G19" s="4">
        <v>18</v>
      </c>
      <c r="H19" s="4">
        <v>10</v>
      </c>
      <c r="I19" s="4">
        <v>9</v>
      </c>
      <c r="J19" s="4">
        <v>18</v>
      </c>
      <c r="K19" s="4">
        <v>5</v>
      </c>
      <c r="L19" s="10">
        <f t="shared" si="0"/>
        <v>80</v>
      </c>
      <c r="M19" s="2"/>
      <c r="N19" s="2"/>
      <c r="O19" s="2"/>
    </row>
    <row r="20" spans="1:15" s="28" customFormat="1" ht="12.5" x14ac:dyDescent="0.3">
      <c r="A20" s="34" t="s">
        <v>53</v>
      </c>
      <c r="B20" s="18" t="s">
        <v>54</v>
      </c>
      <c r="C20" s="19" t="s">
        <v>55</v>
      </c>
      <c r="D20" s="20">
        <v>150000</v>
      </c>
      <c r="E20" s="20">
        <v>75000</v>
      </c>
      <c r="F20" s="4">
        <v>15</v>
      </c>
      <c r="G20" s="4">
        <v>22</v>
      </c>
      <c r="H20" s="4">
        <v>9</v>
      </c>
      <c r="I20" s="4">
        <v>7</v>
      </c>
      <c r="J20" s="4">
        <v>13</v>
      </c>
      <c r="K20" s="4">
        <v>5</v>
      </c>
      <c r="L20" s="10">
        <f t="shared" si="0"/>
        <v>71</v>
      </c>
      <c r="M20" s="2"/>
      <c r="N20" s="2"/>
      <c r="O20" s="2"/>
    </row>
    <row r="21" spans="1:15" s="28" customFormat="1" ht="12.5" x14ac:dyDescent="0.3">
      <c r="A21" s="34" t="s">
        <v>57</v>
      </c>
      <c r="B21" s="18" t="s">
        <v>58</v>
      </c>
      <c r="C21" s="19" t="s">
        <v>59</v>
      </c>
      <c r="D21" s="20">
        <v>73000</v>
      </c>
      <c r="E21" s="20">
        <v>50000</v>
      </c>
      <c r="F21" s="12">
        <v>18</v>
      </c>
      <c r="G21" s="12">
        <v>22</v>
      </c>
      <c r="H21" s="12">
        <v>10</v>
      </c>
      <c r="I21" s="12">
        <v>10</v>
      </c>
      <c r="J21" s="12">
        <v>12</v>
      </c>
      <c r="K21" s="12">
        <v>6</v>
      </c>
      <c r="L21" s="10">
        <f t="shared" si="0"/>
        <v>78</v>
      </c>
      <c r="M21" s="2"/>
      <c r="N21" s="2"/>
      <c r="O21" s="2"/>
    </row>
    <row r="22" spans="1:15" s="28" customFormat="1" ht="12.5" x14ac:dyDescent="0.3">
      <c r="A22" s="35" t="s">
        <v>60</v>
      </c>
      <c r="B22" s="18" t="s">
        <v>51</v>
      </c>
      <c r="C22" s="29" t="s">
        <v>61</v>
      </c>
      <c r="D22" s="30">
        <v>683700</v>
      </c>
      <c r="E22" s="30">
        <v>400000</v>
      </c>
      <c r="F22" s="12">
        <v>20</v>
      </c>
      <c r="G22" s="12">
        <v>26</v>
      </c>
      <c r="H22" s="12">
        <v>10</v>
      </c>
      <c r="I22" s="12">
        <v>10</v>
      </c>
      <c r="J22" s="12">
        <v>15</v>
      </c>
      <c r="K22" s="12">
        <v>6</v>
      </c>
      <c r="L22" s="10">
        <f t="shared" si="0"/>
        <v>87</v>
      </c>
      <c r="M22" s="2"/>
      <c r="N22" s="2"/>
      <c r="O22" s="2"/>
    </row>
    <row r="23" spans="1:15" s="28" customFormat="1" ht="12.5" x14ac:dyDescent="0.3">
      <c r="A23" s="34" t="s">
        <v>62</v>
      </c>
      <c r="B23" s="18" t="s">
        <v>54</v>
      </c>
      <c r="C23" s="19" t="s">
        <v>63</v>
      </c>
      <c r="D23" s="20">
        <v>500000</v>
      </c>
      <c r="E23" s="20">
        <v>250000</v>
      </c>
      <c r="F23" s="12">
        <v>14</v>
      </c>
      <c r="G23" s="12">
        <v>20</v>
      </c>
      <c r="H23" s="12">
        <v>6</v>
      </c>
      <c r="I23" s="12">
        <v>6</v>
      </c>
      <c r="J23" s="12">
        <v>15</v>
      </c>
      <c r="K23" s="12">
        <v>6</v>
      </c>
      <c r="L23" s="10">
        <f t="shared" si="0"/>
        <v>67</v>
      </c>
    </row>
    <row r="24" spans="1:15" s="28" customFormat="1" ht="12.5" x14ac:dyDescent="0.3">
      <c r="A24" s="35" t="s">
        <v>64</v>
      </c>
      <c r="B24" s="31" t="s">
        <v>65</v>
      </c>
      <c r="C24" s="29" t="s">
        <v>66</v>
      </c>
      <c r="D24" s="30">
        <v>2923000</v>
      </c>
      <c r="E24" s="30">
        <v>430000</v>
      </c>
      <c r="F24" s="12">
        <v>10</v>
      </c>
      <c r="G24" s="12">
        <v>14</v>
      </c>
      <c r="H24" s="12">
        <v>10</v>
      </c>
      <c r="I24" s="12">
        <v>6</v>
      </c>
      <c r="J24" s="12">
        <v>10</v>
      </c>
      <c r="K24" s="12">
        <v>6</v>
      </c>
      <c r="L24" s="10">
        <f t="shared" si="0"/>
        <v>56</v>
      </c>
    </row>
    <row r="25" spans="1:15" x14ac:dyDescent="0.35">
      <c r="A25" s="34" t="s">
        <v>67</v>
      </c>
      <c r="B25" s="18" t="s">
        <v>68</v>
      </c>
      <c r="C25" s="19" t="s">
        <v>69</v>
      </c>
      <c r="D25" s="20">
        <v>525000</v>
      </c>
      <c r="E25" s="20">
        <v>400000</v>
      </c>
      <c r="F25" s="12">
        <v>15</v>
      </c>
      <c r="G25" s="12">
        <v>20</v>
      </c>
      <c r="H25" s="12">
        <v>8</v>
      </c>
      <c r="I25" s="12">
        <v>7</v>
      </c>
      <c r="J25" s="12">
        <v>10</v>
      </c>
      <c r="K25" s="12">
        <v>6</v>
      </c>
      <c r="L25" s="10">
        <f t="shared" si="0"/>
        <v>66</v>
      </c>
    </row>
    <row r="26" spans="1:15" x14ac:dyDescent="0.35">
      <c r="A26" s="34" t="s">
        <v>70</v>
      </c>
      <c r="B26" s="18" t="s">
        <v>71</v>
      </c>
      <c r="C26" s="19" t="s">
        <v>72</v>
      </c>
      <c r="D26" s="20">
        <v>86664</v>
      </c>
      <c r="E26" s="20">
        <v>50000</v>
      </c>
      <c r="F26" s="12">
        <v>19</v>
      </c>
      <c r="G26" s="12">
        <v>21</v>
      </c>
      <c r="H26" s="12">
        <v>7</v>
      </c>
      <c r="I26" s="12">
        <v>8</v>
      </c>
      <c r="J26" s="12">
        <v>17</v>
      </c>
      <c r="K26" s="12">
        <v>6</v>
      </c>
      <c r="L26" s="10">
        <f t="shared" si="0"/>
        <v>78</v>
      </c>
    </row>
    <row r="27" spans="1:15" x14ac:dyDescent="0.35">
      <c r="A27" s="34" t="s">
        <v>73</v>
      </c>
      <c r="B27" s="18" t="s">
        <v>54</v>
      </c>
      <c r="C27" s="19" t="s">
        <v>74</v>
      </c>
      <c r="D27" s="20">
        <v>400000</v>
      </c>
      <c r="E27" s="20">
        <v>195000</v>
      </c>
      <c r="F27" s="12">
        <v>20</v>
      </c>
      <c r="G27" s="12">
        <v>19</v>
      </c>
      <c r="H27" s="12">
        <v>8</v>
      </c>
      <c r="I27" s="12">
        <v>7</v>
      </c>
      <c r="J27" s="12">
        <v>14</v>
      </c>
      <c r="K27" s="12">
        <v>6</v>
      </c>
      <c r="L27" s="10">
        <f t="shared" si="0"/>
        <v>74</v>
      </c>
    </row>
    <row r="28" spans="1:15" x14ac:dyDescent="0.35">
      <c r="A28" s="35" t="s">
        <v>75</v>
      </c>
      <c r="B28" s="31" t="s">
        <v>65</v>
      </c>
      <c r="C28" s="29" t="s">
        <v>76</v>
      </c>
      <c r="D28" s="30">
        <v>4843000</v>
      </c>
      <c r="E28" s="30">
        <v>500000</v>
      </c>
      <c r="F28" s="12">
        <v>20</v>
      </c>
      <c r="G28" s="12">
        <v>20</v>
      </c>
      <c r="H28" s="12">
        <v>10</v>
      </c>
      <c r="I28" s="12">
        <v>6</v>
      </c>
      <c r="J28" s="12">
        <v>13</v>
      </c>
      <c r="K28" s="12">
        <v>6</v>
      </c>
      <c r="L28" s="10">
        <f t="shared" si="0"/>
        <v>75</v>
      </c>
    </row>
    <row r="29" spans="1:15" x14ac:dyDescent="0.35">
      <c r="A29" s="35" t="s">
        <v>77</v>
      </c>
      <c r="B29" s="31" t="s">
        <v>78</v>
      </c>
      <c r="C29" s="32" t="s">
        <v>79</v>
      </c>
      <c r="D29" s="30">
        <v>265000</v>
      </c>
      <c r="E29" s="30">
        <v>150000</v>
      </c>
      <c r="F29" s="12">
        <v>18</v>
      </c>
      <c r="G29" s="12">
        <v>22</v>
      </c>
      <c r="H29" s="12">
        <v>10</v>
      </c>
      <c r="I29" s="12">
        <v>10</v>
      </c>
      <c r="J29" s="12">
        <v>15</v>
      </c>
      <c r="K29" s="12">
        <v>6</v>
      </c>
      <c r="L29" s="10">
        <f t="shared" si="0"/>
        <v>81</v>
      </c>
    </row>
    <row r="30" spans="1:15" x14ac:dyDescent="0.35">
      <c r="A30" s="35" t="s">
        <v>81</v>
      </c>
      <c r="B30" s="31" t="s">
        <v>51</v>
      </c>
      <c r="C30" s="29" t="s">
        <v>82</v>
      </c>
      <c r="D30" s="30">
        <v>737500</v>
      </c>
      <c r="E30" s="30">
        <v>200000</v>
      </c>
      <c r="F30" s="12">
        <v>18</v>
      </c>
      <c r="G30" s="12">
        <v>25</v>
      </c>
      <c r="H30" s="12">
        <v>10</v>
      </c>
      <c r="I30" s="12">
        <v>10</v>
      </c>
      <c r="J30" s="12">
        <v>18</v>
      </c>
      <c r="K30" s="12">
        <v>6</v>
      </c>
      <c r="L30" s="10">
        <f t="shared" si="0"/>
        <v>87</v>
      </c>
    </row>
    <row r="31" spans="1:15" x14ac:dyDescent="0.35">
      <c r="A31" s="34" t="s">
        <v>83</v>
      </c>
      <c r="B31" s="18" t="s">
        <v>84</v>
      </c>
      <c r="C31" s="33" t="s">
        <v>85</v>
      </c>
      <c r="D31" s="20">
        <v>160750</v>
      </c>
      <c r="E31" s="20">
        <v>50000</v>
      </c>
      <c r="F31" s="12">
        <v>0</v>
      </c>
      <c r="G31" s="12">
        <v>25</v>
      </c>
      <c r="H31" s="12">
        <v>8</v>
      </c>
      <c r="I31" s="12">
        <v>8</v>
      </c>
      <c r="J31" s="12">
        <v>17</v>
      </c>
      <c r="K31" s="12">
        <v>6</v>
      </c>
      <c r="L31" s="10">
        <f t="shared" si="0"/>
        <v>64</v>
      </c>
    </row>
    <row r="32" spans="1:15" x14ac:dyDescent="0.35">
      <c r="A32" s="34" t="s">
        <v>86</v>
      </c>
      <c r="B32" s="18" t="s">
        <v>84</v>
      </c>
      <c r="C32" s="33" t="s">
        <v>87</v>
      </c>
      <c r="D32" s="20">
        <v>365300</v>
      </c>
      <c r="E32" s="20">
        <v>200000</v>
      </c>
      <c r="F32" s="12">
        <v>18</v>
      </c>
      <c r="G32" s="12">
        <v>25</v>
      </c>
      <c r="H32" s="12">
        <v>8</v>
      </c>
      <c r="I32" s="12">
        <v>7</v>
      </c>
      <c r="J32" s="12">
        <v>17</v>
      </c>
      <c r="K32" s="12">
        <v>6</v>
      </c>
      <c r="L32" s="10">
        <f t="shared" si="0"/>
        <v>81</v>
      </c>
    </row>
    <row r="33" spans="1:12" x14ac:dyDescent="0.35">
      <c r="A33" s="34" t="s">
        <v>88</v>
      </c>
      <c r="B33" s="18" t="s">
        <v>89</v>
      </c>
      <c r="C33" s="33" t="s">
        <v>90</v>
      </c>
      <c r="D33" s="20">
        <v>192000</v>
      </c>
      <c r="E33" s="20">
        <v>50000</v>
      </c>
      <c r="F33" s="12">
        <v>18</v>
      </c>
      <c r="G33" s="12">
        <v>23</v>
      </c>
      <c r="H33" s="12">
        <v>9</v>
      </c>
      <c r="I33" s="12">
        <v>10</v>
      </c>
      <c r="J33" s="12">
        <v>10</v>
      </c>
      <c r="K33" s="12">
        <v>6</v>
      </c>
      <c r="L33" s="10">
        <f t="shared" si="0"/>
        <v>76</v>
      </c>
    </row>
    <row r="34" spans="1:12" x14ac:dyDescent="0.35">
      <c r="A34" s="34" t="s">
        <v>91</v>
      </c>
      <c r="B34" s="44" t="s">
        <v>65</v>
      </c>
      <c r="C34" s="45" t="s">
        <v>66</v>
      </c>
      <c r="D34" s="46">
        <v>699500</v>
      </c>
      <c r="E34" s="46">
        <v>350000</v>
      </c>
      <c r="F34" s="12">
        <v>15</v>
      </c>
      <c r="G34" s="12">
        <v>15</v>
      </c>
      <c r="H34" s="12">
        <v>10</v>
      </c>
      <c r="I34" s="12">
        <v>10</v>
      </c>
      <c r="J34" s="12">
        <v>12</v>
      </c>
      <c r="K34" s="12">
        <v>7</v>
      </c>
      <c r="L34" s="10">
        <f t="shared" si="0"/>
        <v>69</v>
      </c>
    </row>
    <row r="35" spans="1:12" x14ac:dyDescent="0.35">
      <c r="A35" s="34" t="s">
        <v>92</v>
      </c>
      <c r="B35" s="44" t="s">
        <v>93</v>
      </c>
      <c r="C35" s="45" t="s">
        <v>94</v>
      </c>
      <c r="D35" s="46">
        <v>226625</v>
      </c>
      <c r="E35" s="46">
        <v>80000</v>
      </c>
      <c r="F35" s="12">
        <v>15</v>
      </c>
      <c r="G35" s="12">
        <v>24</v>
      </c>
      <c r="H35" s="12">
        <v>9</v>
      </c>
      <c r="I35" s="12">
        <v>9</v>
      </c>
      <c r="J35" s="12">
        <v>15</v>
      </c>
      <c r="K35" s="12">
        <v>7</v>
      </c>
      <c r="L35" s="10">
        <f t="shared" si="0"/>
        <v>79</v>
      </c>
    </row>
    <row r="36" spans="1:12" x14ac:dyDescent="0.35">
      <c r="A36" s="34" t="s">
        <v>95</v>
      </c>
      <c r="B36" s="50" t="s">
        <v>96</v>
      </c>
      <c r="C36" s="51" t="s">
        <v>97</v>
      </c>
      <c r="D36" s="52">
        <v>75505</v>
      </c>
      <c r="E36" s="52">
        <v>50000</v>
      </c>
      <c r="F36" s="12">
        <v>16</v>
      </c>
      <c r="G36" s="12">
        <v>24</v>
      </c>
      <c r="H36" s="12">
        <v>8</v>
      </c>
      <c r="I36" s="12">
        <v>8</v>
      </c>
      <c r="J36" s="12">
        <v>15</v>
      </c>
      <c r="K36" s="12">
        <v>7</v>
      </c>
      <c r="L36" s="10">
        <f t="shared" si="0"/>
        <v>78</v>
      </c>
    </row>
    <row r="37" spans="1:12" x14ac:dyDescent="0.35">
      <c r="A37" s="34" t="s">
        <v>98</v>
      </c>
      <c r="B37" s="50" t="s">
        <v>78</v>
      </c>
      <c r="C37" s="51" t="s">
        <v>99</v>
      </c>
      <c r="D37" s="52">
        <v>650000</v>
      </c>
      <c r="E37" s="52">
        <v>400000</v>
      </c>
      <c r="F37" s="12">
        <v>20</v>
      </c>
      <c r="G37" s="12">
        <v>25</v>
      </c>
      <c r="H37" s="12">
        <v>9</v>
      </c>
      <c r="I37" s="12">
        <v>8</v>
      </c>
      <c r="J37" s="12">
        <v>15</v>
      </c>
      <c r="K37" s="12">
        <v>7</v>
      </c>
      <c r="L37" s="10">
        <f t="shared" si="0"/>
        <v>84</v>
      </c>
    </row>
    <row r="38" spans="1:12" x14ac:dyDescent="0.35">
      <c r="A38" s="34" t="s">
        <v>100</v>
      </c>
      <c r="B38" s="44" t="s">
        <v>54</v>
      </c>
      <c r="C38" s="45" t="s">
        <v>101</v>
      </c>
      <c r="D38" s="46">
        <v>200000</v>
      </c>
      <c r="E38" s="46">
        <v>120000</v>
      </c>
      <c r="F38" s="12">
        <v>18</v>
      </c>
      <c r="G38" s="12">
        <v>20</v>
      </c>
      <c r="H38" s="12">
        <v>10</v>
      </c>
      <c r="I38" s="12">
        <v>8</v>
      </c>
      <c r="J38" s="12">
        <v>10</v>
      </c>
      <c r="K38" s="12">
        <v>6</v>
      </c>
      <c r="L38" s="10">
        <f t="shared" si="0"/>
        <v>72</v>
      </c>
    </row>
    <row r="39" spans="1:12" x14ac:dyDescent="0.35">
      <c r="A39" s="34" t="s">
        <v>102</v>
      </c>
      <c r="B39" s="44" t="s">
        <v>44</v>
      </c>
      <c r="C39" s="45" t="s">
        <v>103</v>
      </c>
      <c r="D39" s="46">
        <v>378900</v>
      </c>
      <c r="E39" s="46">
        <v>320000</v>
      </c>
      <c r="F39" s="12">
        <v>14</v>
      </c>
      <c r="G39" s="12">
        <v>20</v>
      </c>
      <c r="H39" s="12">
        <v>10</v>
      </c>
      <c r="I39" s="12">
        <v>8</v>
      </c>
      <c r="J39" s="12">
        <v>12</v>
      </c>
      <c r="K39" s="12">
        <v>7</v>
      </c>
      <c r="L39" s="10">
        <f t="shared" si="0"/>
        <v>71</v>
      </c>
    </row>
    <row r="40" spans="1:12" x14ac:dyDescent="0.35">
      <c r="A40" s="34" t="s">
        <v>104</v>
      </c>
      <c r="B40" s="44" t="s">
        <v>105</v>
      </c>
      <c r="C40" s="45" t="s">
        <v>106</v>
      </c>
      <c r="D40" s="46">
        <v>106036</v>
      </c>
      <c r="E40" s="46">
        <v>50000</v>
      </c>
      <c r="F40" s="12">
        <v>15</v>
      </c>
      <c r="G40" s="12">
        <v>20</v>
      </c>
      <c r="H40" s="12">
        <v>8</v>
      </c>
      <c r="I40" s="12">
        <v>8</v>
      </c>
      <c r="J40" s="12">
        <v>14</v>
      </c>
      <c r="K40" s="12">
        <v>7</v>
      </c>
      <c r="L40" s="10">
        <f t="shared" si="0"/>
        <v>72</v>
      </c>
    </row>
    <row r="41" spans="1:12" x14ac:dyDescent="0.35">
      <c r="A41" s="34" t="s">
        <v>107</v>
      </c>
      <c r="B41" s="50" t="s">
        <v>108</v>
      </c>
      <c r="C41" s="51" t="s">
        <v>109</v>
      </c>
      <c r="D41" s="52">
        <v>543000</v>
      </c>
      <c r="E41" s="52">
        <v>120000</v>
      </c>
      <c r="F41" s="12">
        <v>15</v>
      </c>
      <c r="G41" s="12">
        <v>20</v>
      </c>
      <c r="H41" s="12">
        <v>10</v>
      </c>
      <c r="I41" s="12">
        <v>7</v>
      </c>
      <c r="J41" s="12">
        <v>12</v>
      </c>
      <c r="K41" s="12">
        <v>7</v>
      </c>
      <c r="L41" s="10">
        <f t="shared" si="0"/>
        <v>71</v>
      </c>
    </row>
    <row r="42" spans="1:12" x14ac:dyDescent="0.35">
      <c r="A42" s="34" t="s">
        <v>110</v>
      </c>
      <c r="B42" s="44" t="s">
        <v>44</v>
      </c>
      <c r="C42" s="45" t="s">
        <v>111</v>
      </c>
      <c r="D42" s="46">
        <v>240100</v>
      </c>
      <c r="E42" s="46">
        <v>180000</v>
      </c>
      <c r="F42" s="12">
        <v>11</v>
      </c>
      <c r="G42" s="12">
        <v>16</v>
      </c>
      <c r="H42" s="12">
        <v>9</v>
      </c>
      <c r="I42" s="12">
        <v>7</v>
      </c>
      <c r="J42" s="12">
        <v>17</v>
      </c>
      <c r="K42" s="12">
        <v>7</v>
      </c>
      <c r="L42" s="10">
        <f t="shared" si="0"/>
        <v>67</v>
      </c>
    </row>
    <row r="43" spans="1:12" x14ac:dyDescent="0.35">
      <c r="A43" s="34" t="s">
        <v>112</v>
      </c>
      <c r="B43" s="44" t="s">
        <v>44</v>
      </c>
      <c r="C43" s="45" t="s">
        <v>113</v>
      </c>
      <c r="D43" s="46">
        <v>664000</v>
      </c>
      <c r="E43" s="46">
        <v>500000</v>
      </c>
      <c r="F43" s="12">
        <v>19</v>
      </c>
      <c r="G43" s="12">
        <v>26</v>
      </c>
      <c r="H43" s="12">
        <v>10</v>
      </c>
      <c r="I43" s="12">
        <v>7</v>
      </c>
      <c r="J43" s="12">
        <v>15</v>
      </c>
      <c r="K43" s="12">
        <v>7</v>
      </c>
      <c r="L43" s="10">
        <f t="shared" si="0"/>
        <v>84</v>
      </c>
    </row>
  </sheetData>
  <mergeCells count="14">
    <mergeCell ref="F13:K13"/>
    <mergeCell ref="L13:L15"/>
    <mergeCell ref="F14:G14"/>
    <mergeCell ref="H14:K14"/>
    <mergeCell ref="A7:C7"/>
    <mergeCell ref="D8:N8"/>
    <mergeCell ref="D9:N9"/>
    <mergeCell ref="D10:N10"/>
    <mergeCell ref="D11:N11"/>
    <mergeCell ref="A13:A16"/>
    <mergeCell ref="B13:B16"/>
    <mergeCell ref="C13:C16"/>
    <mergeCell ref="D13:D16"/>
    <mergeCell ref="E13:E16"/>
  </mergeCells>
  <dataValidations count="6">
    <dataValidation type="decimal" operator="lessThanOrEqual" allowBlank="1" showInputMessage="1" showErrorMessage="1" error="max. 15" sqref="H17:H43" xr:uid="{3CC94C92-7B9D-4F74-BEAE-4EABA7ED98B5}">
      <formula1>10</formula1>
    </dataValidation>
    <dataValidation type="decimal" operator="lessThanOrEqual" allowBlank="1" showInputMessage="1" showErrorMessage="1" error="max. 10" sqref="K17:K43" xr:uid="{D0DA7944-35DA-4C3F-88FF-95666BF79B01}">
      <formula1>10</formula1>
    </dataValidation>
    <dataValidation type="decimal" operator="lessThanOrEqual" allowBlank="1" showInputMessage="1" showErrorMessage="1" error="max. 5" sqref="I17:I43" xr:uid="{A03A5A9D-AF8C-427E-AFAB-789C69029AC0}">
      <formula1>10</formula1>
    </dataValidation>
    <dataValidation type="decimal" operator="lessThanOrEqual" allowBlank="1" showInputMessage="1" showErrorMessage="1" error="max. 15" sqref="G17:G43" xr:uid="{D85CDC3A-A9DC-4E3F-8769-215E769794D6}">
      <formula1>30</formula1>
    </dataValidation>
    <dataValidation type="decimal" operator="lessThanOrEqual" allowBlank="1" showInputMessage="1" showErrorMessage="1" error="max. 10" sqref="J17:J43" xr:uid="{B5BF0085-1E31-491C-BA61-EA46CEB48C60}">
      <formula1>20</formula1>
    </dataValidation>
    <dataValidation type="decimal" operator="lessThanOrEqual" allowBlank="1" showInputMessage="1" showErrorMessage="1" error="max. 40" sqref="F21:F43" xr:uid="{75BF8133-F2FE-41F9-B4D0-78A58A56BC46}">
      <formula1>20</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DD579-6B0D-437E-BCAF-4191A8E4F59E}">
  <dimension ref="A1:U43"/>
  <sheetViews>
    <sheetView showGridLines="0" zoomScale="70" zoomScaleNormal="70" workbookViewId="0"/>
  </sheetViews>
  <sheetFormatPr defaultColWidth="8.81640625" defaultRowHeight="14.5" x14ac:dyDescent="0.35"/>
  <cols>
    <col min="1" max="1" width="14.26953125" customWidth="1"/>
    <col min="2" max="2" width="36.453125" customWidth="1"/>
    <col min="3" max="3" width="40.81640625" customWidth="1"/>
    <col min="4" max="5" width="18.453125" customWidth="1"/>
    <col min="12" max="12" width="10.1796875" customWidth="1"/>
  </cols>
  <sheetData>
    <row r="1" spans="1:21" ht="22.5" x14ac:dyDescent="0.35">
      <c r="A1" s="1" t="s">
        <v>0</v>
      </c>
      <c r="B1" s="2"/>
      <c r="C1" s="2"/>
      <c r="D1" s="2"/>
      <c r="E1" s="2"/>
      <c r="F1" s="2"/>
      <c r="G1" s="2"/>
      <c r="H1" s="2"/>
      <c r="I1" s="2"/>
      <c r="J1" s="2"/>
      <c r="K1" s="2"/>
      <c r="L1" s="2"/>
      <c r="M1" s="2"/>
      <c r="N1" s="2"/>
      <c r="O1" s="2"/>
      <c r="P1" s="2"/>
      <c r="Q1" s="2"/>
      <c r="R1" s="2"/>
      <c r="S1" s="2"/>
      <c r="T1" s="2"/>
      <c r="U1" s="2"/>
    </row>
    <row r="2" spans="1:21" s="28" customFormat="1" ht="12.5" x14ac:dyDescent="0.3">
      <c r="A2" s="11" t="s">
        <v>115</v>
      </c>
      <c r="B2" s="2"/>
      <c r="C2" s="2"/>
      <c r="D2" s="3" t="s">
        <v>2</v>
      </c>
      <c r="E2" s="2"/>
      <c r="F2" s="2"/>
      <c r="G2" s="2"/>
      <c r="H2" s="2"/>
      <c r="I2" s="2"/>
      <c r="J2" s="2"/>
      <c r="K2" s="2"/>
      <c r="L2" s="2"/>
      <c r="M2" s="2"/>
      <c r="N2" s="2"/>
      <c r="O2" s="2"/>
      <c r="P2" s="2"/>
      <c r="Q2" s="2"/>
      <c r="R2" s="2"/>
      <c r="S2" s="2"/>
      <c r="T2" s="2"/>
      <c r="U2" s="2"/>
    </row>
    <row r="3" spans="1:21" s="28" customFormat="1" ht="12.5" x14ac:dyDescent="0.3">
      <c r="A3" s="3" t="s">
        <v>3</v>
      </c>
      <c r="B3" s="2"/>
      <c r="C3" s="2"/>
      <c r="D3" s="5" t="s">
        <v>4</v>
      </c>
      <c r="E3" s="2"/>
      <c r="F3" s="2"/>
      <c r="G3" s="2"/>
      <c r="H3" s="2"/>
      <c r="I3" s="2"/>
      <c r="J3" s="2"/>
      <c r="K3" s="2"/>
      <c r="L3" s="2"/>
      <c r="M3" s="2"/>
      <c r="N3" s="2"/>
      <c r="O3" s="2"/>
      <c r="P3" s="2"/>
      <c r="Q3" s="2"/>
      <c r="R3" s="2"/>
      <c r="S3" s="2"/>
      <c r="T3" s="2"/>
      <c r="U3" s="2"/>
    </row>
    <row r="4" spans="1:21" s="28" customFormat="1" ht="12.5" x14ac:dyDescent="0.3">
      <c r="A4" s="3" t="s">
        <v>5</v>
      </c>
      <c r="B4" s="2"/>
      <c r="C4" s="2"/>
      <c r="D4" s="2" t="s">
        <v>6</v>
      </c>
      <c r="E4" s="2"/>
      <c r="F4" s="2"/>
      <c r="G4" s="2"/>
      <c r="H4" s="2"/>
      <c r="I4" s="2"/>
      <c r="J4" s="2"/>
      <c r="K4" s="2"/>
      <c r="L4" s="2"/>
      <c r="M4" s="2"/>
      <c r="N4" s="2"/>
      <c r="O4" s="2"/>
      <c r="P4" s="2"/>
      <c r="Q4" s="2"/>
      <c r="R4" s="2"/>
      <c r="S4" s="2"/>
      <c r="T4" s="2"/>
      <c r="U4" s="2"/>
    </row>
    <row r="5" spans="1:21" s="28" customFormat="1" ht="12.5" x14ac:dyDescent="0.3">
      <c r="A5" s="11" t="s">
        <v>7</v>
      </c>
      <c r="B5" s="2"/>
      <c r="C5" s="2"/>
      <c r="D5" s="2" t="s">
        <v>8</v>
      </c>
      <c r="E5" s="2"/>
      <c r="F5" s="2"/>
      <c r="G5" s="2"/>
      <c r="H5" s="2"/>
      <c r="I5" s="2"/>
      <c r="J5" s="2"/>
      <c r="K5" s="2"/>
      <c r="L5" s="2"/>
      <c r="M5" s="2"/>
      <c r="N5" s="2"/>
      <c r="O5" s="2"/>
      <c r="P5" s="2"/>
      <c r="Q5" s="2"/>
      <c r="R5" s="2"/>
      <c r="S5" s="2"/>
      <c r="T5" s="2"/>
      <c r="U5" s="2"/>
    </row>
    <row r="6" spans="1:21" s="28" customFormat="1" ht="12.5" x14ac:dyDescent="0.3">
      <c r="A6" s="11" t="s">
        <v>9</v>
      </c>
      <c r="B6" s="2"/>
      <c r="C6" s="2"/>
      <c r="D6" s="2"/>
      <c r="E6" s="2"/>
      <c r="F6" s="2"/>
      <c r="G6" s="2"/>
      <c r="H6" s="2"/>
      <c r="I6" s="2"/>
      <c r="J6" s="2"/>
      <c r="K6" s="2"/>
      <c r="L6" s="2"/>
      <c r="M6" s="2"/>
      <c r="N6" s="2"/>
      <c r="O6" s="2"/>
      <c r="P6" s="2"/>
      <c r="Q6" s="2"/>
      <c r="R6" s="2"/>
      <c r="S6" s="2"/>
      <c r="T6" s="2"/>
      <c r="U6" s="2"/>
    </row>
    <row r="7" spans="1:21" s="28" customFormat="1" ht="13.5" customHeight="1" x14ac:dyDescent="0.3">
      <c r="A7" s="62" t="s">
        <v>10</v>
      </c>
      <c r="B7" s="62"/>
      <c r="C7" s="62"/>
      <c r="D7" s="3" t="s">
        <v>11</v>
      </c>
      <c r="E7" s="2"/>
      <c r="F7" s="2"/>
      <c r="G7" s="2"/>
      <c r="H7" s="2"/>
      <c r="I7" s="2"/>
      <c r="J7" s="2"/>
      <c r="K7" s="2"/>
      <c r="L7" s="2"/>
      <c r="M7" s="2"/>
      <c r="N7" s="2"/>
      <c r="O7" s="2"/>
      <c r="P7" s="2"/>
      <c r="Q7" s="2"/>
      <c r="R7" s="2"/>
      <c r="S7" s="2"/>
      <c r="T7" s="2"/>
      <c r="U7" s="2"/>
    </row>
    <row r="8" spans="1:21" s="28" customFormat="1" ht="13.5" customHeight="1" x14ac:dyDescent="0.3">
      <c r="A8" s="3" t="s">
        <v>12</v>
      </c>
      <c r="B8" s="2"/>
      <c r="C8" s="2"/>
      <c r="D8" s="63" t="s">
        <v>13</v>
      </c>
      <c r="E8" s="63"/>
      <c r="F8" s="63"/>
      <c r="G8" s="63"/>
      <c r="H8" s="63"/>
      <c r="I8" s="63"/>
      <c r="J8" s="63"/>
      <c r="K8" s="63"/>
      <c r="L8" s="63"/>
      <c r="M8" s="63"/>
      <c r="N8" s="63"/>
      <c r="O8" s="2"/>
      <c r="P8" s="2"/>
      <c r="Q8" s="2"/>
      <c r="R8" s="2"/>
      <c r="S8" s="2"/>
      <c r="T8" s="2"/>
      <c r="U8" s="2"/>
    </row>
    <row r="9" spans="1:21" s="28" customFormat="1" ht="37.5" customHeight="1" x14ac:dyDescent="0.3">
      <c r="A9" s="2"/>
      <c r="B9" s="2"/>
      <c r="C9" s="2"/>
      <c r="D9" s="63" t="s">
        <v>14</v>
      </c>
      <c r="E9" s="63"/>
      <c r="F9" s="63"/>
      <c r="G9" s="63"/>
      <c r="H9" s="63"/>
      <c r="I9" s="63"/>
      <c r="J9" s="63"/>
      <c r="K9" s="63"/>
      <c r="L9" s="63"/>
      <c r="M9" s="63"/>
      <c r="N9" s="63"/>
      <c r="O9" s="2"/>
      <c r="P9" s="2"/>
      <c r="Q9" s="2"/>
      <c r="R9" s="2"/>
      <c r="S9" s="2"/>
      <c r="T9" s="2"/>
      <c r="U9" s="2"/>
    </row>
    <row r="10" spans="1:21" s="28" customFormat="1" ht="37.5" customHeight="1" x14ac:dyDescent="0.3">
      <c r="A10" s="2"/>
      <c r="B10" s="2"/>
      <c r="C10" s="2"/>
      <c r="D10" s="63" t="s">
        <v>15</v>
      </c>
      <c r="E10" s="63"/>
      <c r="F10" s="63"/>
      <c r="G10" s="63"/>
      <c r="H10" s="63"/>
      <c r="I10" s="63"/>
      <c r="J10" s="63"/>
      <c r="K10" s="63"/>
      <c r="L10" s="63"/>
      <c r="M10" s="63"/>
      <c r="N10" s="63"/>
      <c r="O10" s="2"/>
      <c r="P10" s="2"/>
      <c r="Q10" s="2"/>
      <c r="R10" s="2"/>
      <c r="S10" s="2"/>
      <c r="T10" s="2"/>
      <c r="U10" s="2"/>
    </row>
    <row r="11" spans="1:21" s="28" customFormat="1" ht="135" customHeight="1" x14ac:dyDescent="0.3">
      <c r="A11" s="2"/>
      <c r="B11" s="2"/>
      <c r="C11" s="2"/>
      <c r="D11" s="63" t="s">
        <v>16</v>
      </c>
      <c r="E11" s="63"/>
      <c r="F11" s="63"/>
      <c r="G11" s="63"/>
      <c r="H11" s="63"/>
      <c r="I11" s="63"/>
      <c r="J11" s="63"/>
      <c r="K11" s="63"/>
      <c r="L11" s="63"/>
      <c r="M11" s="63"/>
      <c r="N11" s="63"/>
      <c r="O11" s="2"/>
      <c r="P11" s="2"/>
      <c r="Q11" s="2"/>
      <c r="R11" s="2"/>
      <c r="S11" s="2"/>
      <c r="T11" s="2"/>
      <c r="U11" s="2"/>
    </row>
    <row r="12" spans="1:21" s="28" customFormat="1" ht="12.5" x14ac:dyDescent="0.3">
      <c r="A12" s="3"/>
      <c r="B12" s="2"/>
      <c r="C12" s="2"/>
      <c r="D12" s="2"/>
      <c r="E12" s="2"/>
      <c r="F12" s="2"/>
      <c r="G12" s="3"/>
      <c r="H12" s="3"/>
      <c r="I12" s="3"/>
      <c r="J12" s="2"/>
      <c r="K12" s="2"/>
      <c r="L12" s="2"/>
      <c r="M12" s="2"/>
      <c r="N12" s="2"/>
      <c r="O12" s="2"/>
    </row>
    <row r="13" spans="1:21" s="28" customFormat="1" ht="15" customHeight="1" x14ac:dyDescent="0.3">
      <c r="A13" s="64" t="s">
        <v>17</v>
      </c>
      <c r="B13" s="59" t="s">
        <v>18</v>
      </c>
      <c r="C13" s="59" t="s">
        <v>19</v>
      </c>
      <c r="D13" s="59" t="s">
        <v>20</v>
      </c>
      <c r="E13" s="66" t="s">
        <v>21</v>
      </c>
      <c r="F13" s="72" t="s">
        <v>22</v>
      </c>
      <c r="G13" s="73"/>
      <c r="H13" s="73"/>
      <c r="I13" s="73"/>
      <c r="J13" s="73"/>
      <c r="K13" s="78"/>
      <c r="L13" s="64" t="s">
        <v>23</v>
      </c>
      <c r="M13" s="2"/>
      <c r="N13" s="2"/>
      <c r="O13" s="2"/>
    </row>
    <row r="14" spans="1:21" s="28" customFormat="1" ht="12.5" x14ac:dyDescent="0.3">
      <c r="A14" s="65"/>
      <c r="B14" s="60"/>
      <c r="C14" s="60"/>
      <c r="D14" s="60"/>
      <c r="E14" s="67"/>
      <c r="F14" s="70" t="s">
        <v>32</v>
      </c>
      <c r="G14" s="71"/>
      <c r="H14" s="74" t="s">
        <v>33</v>
      </c>
      <c r="I14" s="75"/>
      <c r="J14" s="75"/>
      <c r="K14" s="77"/>
      <c r="L14" s="65"/>
      <c r="M14" s="2"/>
      <c r="N14" s="2"/>
      <c r="O14" s="2"/>
    </row>
    <row r="15" spans="1:21" s="28" customFormat="1" ht="108" x14ac:dyDescent="0.3">
      <c r="A15" s="65"/>
      <c r="B15" s="60"/>
      <c r="C15" s="60"/>
      <c r="D15" s="60"/>
      <c r="E15" s="67"/>
      <c r="F15" s="7" t="s">
        <v>34</v>
      </c>
      <c r="G15" s="7" t="s">
        <v>35</v>
      </c>
      <c r="H15" s="7" t="s">
        <v>36</v>
      </c>
      <c r="I15" s="7" t="s">
        <v>37</v>
      </c>
      <c r="J15" s="7" t="s">
        <v>38</v>
      </c>
      <c r="K15" s="9" t="s">
        <v>39</v>
      </c>
      <c r="L15" s="61"/>
      <c r="M15" s="2"/>
      <c r="N15" s="2"/>
      <c r="O15" s="2"/>
    </row>
    <row r="16" spans="1:21" s="28" customFormat="1" ht="29.25" customHeight="1" x14ac:dyDescent="0.3">
      <c r="A16" s="79"/>
      <c r="B16" s="80"/>
      <c r="C16" s="80"/>
      <c r="D16" s="80"/>
      <c r="E16" s="76"/>
      <c r="F16" s="6" t="s">
        <v>40</v>
      </c>
      <c r="G16" s="6" t="s">
        <v>41</v>
      </c>
      <c r="H16" s="6" t="s">
        <v>42</v>
      </c>
      <c r="I16" s="6" t="s">
        <v>42</v>
      </c>
      <c r="J16" s="6" t="s">
        <v>40</v>
      </c>
      <c r="K16" s="6" t="s">
        <v>42</v>
      </c>
      <c r="L16" s="6"/>
      <c r="M16" s="2"/>
      <c r="N16" s="2"/>
      <c r="O16" s="2"/>
    </row>
    <row r="17" spans="1:15" s="28" customFormat="1" ht="12.5" x14ac:dyDescent="0.3">
      <c r="A17" s="34" t="s">
        <v>43</v>
      </c>
      <c r="B17" s="18" t="s">
        <v>44</v>
      </c>
      <c r="C17" s="19" t="s">
        <v>45</v>
      </c>
      <c r="D17" s="20">
        <v>4668410</v>
      </c>
      <c r="E17" s="20">
        <v>1000000</v>
      </c>
      <c r="F17" s="4">
        <v>17</v>
      </c>
      <c r="G17" s="4">
        <v>27</v>
      </c>
      <c r="H17" s="4">
        <v>10</v>
      </c>
      <c r="I17" s="4">
        <v>10</v>
      </c>
      <c r="J17" s="4">
        <v>12</v>
      </c>
      <c r="K17" s="4">
        <v>9</v>
      </c>
      <c r="L17" s="14">
        <f>SUM(DKr!F17:K17)</f>
        <v>89</v>
      </c>
      <c r="M17" s="2"/>
      <c r="N17" s="2"/>
      <c r="O17" s="2"/>
    </row>
    <row r="18" spans="1:15" s="28" customFormat="1" ht="12.5" x14ac:dyDescent="0.3">
      <c r="A18" s="34" t="s">
        <v>47</v>
      </c>
      <c r="B18" s="18" t="s">
        <v>48</v>
      </c>
      <c r="C18" s="19" t="s">
        <v>49</v>
      </c>
      <c r="D18" s="20">
        <v>275953</v>
      </c>
      <c r="E18" s="20">
        <v>150000</v>
      </c>
      <c r="F18" s="4">
        <v>14</v>
      </c>
      <c r="G18" s="4">
        <v>23</v>
      </c>
      <c r="H18" s="4">
        <v>9</v>
      </c>
      <c r="I18" s="4">
        <v>7</v>
      </c>
      <c r="J18" s="4">
        <v>13</v>
      </c>
      <c r="K18" s="4">
        <v>8</v>
      </c>
      <c r="L18" s="14">
        <f>SUM(DKr!F18:K18)</f>
        <v>81</v>
      </c>
      <c r="M18" s="2"/>
      <c r="N18" s="2"/>
      <c r="O18" s="2"/>
    </row>
    <row r="19" spans="1:15" s="28" customFormat="1" ht="12.5" x14ac:dyDescent="0.3">
      <c r="A19" s="34" t="s">
        <v>50</v>
      </c>
      <c r="B19" s="18" t="s">
        <v>51</v>
      </c>
      <c r="C19" s="18" t="s">
        <v>52</v>
      </c>
      <c r="D19" s="20">
        <v>650000</v>
      </c>
      <c r="E19" s="20">
        <v>400000</v>
      </c>
      <c r="F19" s="4">
        <v>17</v>
      </c>
      <c r="G19" s="4">
        <v>22</v>
      </c>
      <c r="H19" s="4">
        <v>10</v>
      </c>
      <c r="I19" s="4">
        <v>10</v>
      </c>
      <c r="J19" s="4">
        <v>15</v>
      </c>
      <c r="K19" s="4">
        <v>9</v>
      </c>
      <c r="L19" s="14">
        <f>SUM(DKr!F19:K19)</f>
        <v>84</v>
      </c>
      <c r="M19" s="2"/>
      <c r="N19" s="2"/>
      <c r="O19" s="2"/>
    </row>
    <row r="20" spans="1:15" s="28" customFormat="1" ht="12.5" x14ac:dyDescent="0.3">
      <c r="A20" s="34" t="s">
        <v>53</v>
      </c>
      <c r="B20" s="18" t="s">
        <v>54</v>
      </c>
      <c r="C20" s="19" t="s">
        <v>55</v>
      </c>
      <c r="D20" s="20">
        <v>150000</v>
      </c>
      <c r="E20" s="20">
        <v>75000</v>
      </c>
      <c r="F20" s="4">
        <v>18</v>
      </c>
      <c r="G20" s="4">
        <v>23</v>
      </c>
      <c r="H20" s="4">
        <v>10</v>
      </c>
      <c r="I20" s="4">
        <v>4</v>
      </c>
      <c r="J20" s="4">
        <v>13</v>
      </c>
      <c r="K20" s="4">
        <v>8</v>
      </c>
      <c r="L20" s="14">
        <f>SUM(DKr!F20:K20)</f>
        <v>75</v>
      </c>
      <c r="M20" s="2"/>
      <c r="N20" s="2"/>
      <c r="O20" s="2"/>
    </row>
    <row r="21" spans="1:15" s="28" customFormat="1" ht="12.5" x14ac:dyDescent="0.3">
      <c r="A21" s="34" t="s">
        <v>57</v>
      </c>
      <c r="B21" s="18" t="s">
        <v>58</v>
      </c>
      <c r="C21" s="19" t="s">
        <v>59</v>
      </c>
      <c r="D21" s="20">
        <v>73000</v>
      </c>
      <c r="E21" s="20">
        <v>50000</v>
      </c>
      <c r="F21" s="12">
        <v>20</v>
      </c>
      <c r="G21" s="12">
        <v>24</v>
      </c>
      <c r="H21" s="12">
        <v>10</v>
      </c>
      <c r="I21" s="12">
        <v>10</v>
      </c>
      <c r="J21" s="12">
        <v>16</v>
      </c>
      <c r="K21" s="12">
        <v>8</v>
      </c>
      <c r="L21" s="14">
        <f>SUM(DKr!F21:K21)</f>
        <v>84</v>
      </c>
      <c r="M21" s="2"/>
      <c r="N21" s="2"/>
      <c r="O21" s="2"/>
    </row>
    <row r="22" spans="1:15" s="28" customFormat="1" ht="12.5" x14ac:dyDescent="0.3">
      <c r="A22" s="35" t="s">
        <v>60</v>
      </c>
      <c r="B22" s="18" t="s">
        <v>51</v>
      </c>
      <c r="C22" s="29" t="s">
        <v>61</v>
      </c>
      <c r="D22" s="30">
        <v>683700</v>
      </c>
      <c r="E22" s="30">
        <v>400000</v>
      </c>
      <c r="F22" s="12">
        <v>18</v>
      </c>
      <c r="G22" s="12">
        <v>23</v>
      </c>
      <c r="H22" s="12">
        <v>10</v>
      </c>
      <c r="I22" s="12">
        <v>10</v>
      </c>
      <c r="J22" s="12">
        <v>16</v>
      </c>
      <c r="K22" s="12">
        <v>9</v>
      </c>
      <c r="L22" s="14">
        <f>SUM(DKr!F22:K22)</f>
        <v>90</v>
      </c>
      <c r="M22" s="2"/>
      <c r="N22" s="2"/>
      <c r="O22" s="2"/>
    </row>
    <row r="23" spans="1:15" s="28" customFormat="1" ht="12.5" x14ac:dyDescent="0.3">
      <c r="A23" s="34" t="s">
        <v>62</v>
      </c>
      <c r="B23" s="18" t="s">
        <v>54</v>
      </c>
      <c r="C23" s="19" t="s">
        <v>63</v>
      </c>
      <c r="D23" s="20">
        <v>500000</v>
      </c>
      <c r="E23" s="20">
        <v>250000</v>
      </c>
      <c r="F23" s="12">
        <v>15</v>
      </c>
      <c r="G23" s="12">
        <v>18</v>
      </c>
      <c r="H23" s="12">
        <v>7</v>
      </c>
      <c r="I23" s="12">
        <v>7</v>
      </c>
      <c r="J23" s="12">
        <v>15</v>
      </c>
      <c r="K23" s="12">
        <v>8</v>
      </c>
      <c r="L23" s="14">
        <f>SUM(DKr!F23:K23)</f>
        <v>79</v>
      </c>
    </row>
    <row r="24" spans="1:15" x14ac:dyDescent="0.35">
      <c r="A24" s="35" t="s">
        <v>64</v>
      </c>
      <c r="B24" s="31" t="s">
        <v>65</v>
      </c>
      <c r="C24" s="29" t="s">
        <v>66</v>
      </c>
      <c r="D24" s="30">
        <v>2923000</v>
      </c>
      <c r="E24" s="30">
        <v>430000</v>
      </c>
      <c r="F24" s="12">
        <v>10</v>
      </c>
      <c r="G24" s="12">
        <v>14</v>
      </c>
      <c r="H24" s="12">
        <v>9</v>
      </c>
      <c r="I24" s="12">
        <v>5</v>
      </c>
      <c r="J24" s="12">
        <v>7</v>
      </c>
      <c r="K24" s="12">
        <v>7</v>
      </c>
      <c r="L24" s="14">
        <f>SUM(DKr!F24:K24)</f>
        <v>68</v>
      </c>
    </row>
    <row r="25" spans="1:15" x14ac:dyDescent="0.35">
      <c r="A25" s="34" t="s">
        <v>67</v>
      </c>
      <c r="B25" s="18" t="s">
        <v>68</v>
      </c>
      <c r="C25" s="19" t="s">
        <v>69</v>
      </c>
      <c r="D25" s="20">
        <v>525000</v>
      </c>
      <c r="E25" s="20">
        <v>400000</v>
      </c>
      <c r="F25" s="12">
        <v>16</v>
      </c>
      <c r="G25" s="12">
        <v>20</v>
      </c>
      <c r="H25" s="12">
        <v>8</v>
      </c>
      <c r="I25" s="12">
        <v>7</v>
      </c>
      <c r="J25" s="12">
        <v>11</v>
      </c>
      <c r="K25" s="12">
        <v>5</v>
      </c>
      <c r="L25" s="14">
        <f>SUM(DKr!F25:K25)</f>
        <v>71</v>
      </c>
    </row>
    <row r="26" spans="1:15" x14ac:dyDescent="0.35">
      <c r="A26" s="34" t="s">
        <v>70</v>
      </c>
      <c r="B26" s="18" t="s">
        <v>71</v>
      </c>
      <c r="C26" s="19" t="s">
        <v>72</v>
      </c>
      <c r="D26" s="20">
        <v>86664</v>
      </c>
      <c r="E26" s="20">
        <v>50000</v>
      </c>
      <c r="F26" s="12">
        <v>19</v>
      </c>
      <c r="G26" s="12">
        <v>21</v>
      </c>
      <c r="H26" s="12">
        <v>8</v>
      </c>
      <c r="I26" s="12">
        <v>8</v>
      </c>
      <c r="J26" s="12">
        <v>17</v>
      </c>
      <c r="K26" s="12">
        <v>8</v>
      </c>
      <c r="L26" s="14">
        <f>SUM(DKr!F26:K26)</f>
        <v>81</v>
      </c>
    </row>
    <row r="27" spans="1:15" x14ac:dyDescent="0.35">
      <c r="A27" s="34" t="s">
        <v>73</v>
      </c>
      <c r="B27" s="18" t="s">
        <v>54</v>
      </c>
      <c r="C27" s="19" t="s">
        <v>74</v>
      </c>
      <c r="D27" s="20">
        <v>400000</v>
      </c>
      <c r="E27" s="20">
        <v>195000</v>
      </c>
      <c r="F27" s="12">
        <v>20</v>
      </c>
      <c r="G27" s="12">
        <v>18</v>
      </c>
      <c r="H27" s="12">
        <v>9</v>
      </c>
      <c r="I27" s="12">
        <v>8</v>
      </c>
      <c r="J27" s="12">
        <v>14</v>
      </c>
      <c r="K27" s="12">
        <v>8</v>
      </c>
      <c r="L27" s="14">
        <f>SUM(DKr!F27:K27)</f>
        <v>80</v>
      </c>
    </row>
    <row r="28" spans="1:15" x14ac:dyDescent="0.35">
      <c r="A28" s="35" t="s">
        <v>75</v>
      </c>
      <c r="B28" s="31" t="s">
        <v>65</v>
      </c>
      <c r="C28" s="29" t="s">
        <v>76</v>
      </c>
      <c r="D28" s="30">
        <v>4843000</v>
      </c>
      <c r="E28" s="30">
        <v>500000</v>
      </c>
      <c r="F28" s="12">
        <v>20</v>
      </c>
      <c r="G28" s="12">
        <v>20</v>
      </c>
      <c r="H28" s="12">
        <v>10</v>
      </c>
      <c r="I28" s="12">
        <v>6</v>
      </c>
      <c r="J28" s="12">
        <v>12</v>
      </c>
      <c r="K28" s="12">
        <v>7</v>
      </c>
      <c r="L28" s="14">
        <f>SUM(DKr!F28:K28)</f>
        <v>83</v>
      </c>
    </row>
    <row r="29" spans="1:15" x14ac:dyDescent="0.35">
      <c r="A29" s="35" t="s">
        <v>77</v>
      </c>
      <c r="B29" s="31" t="s">
        <v>78</v>
      </c>
      <c r="C29" s="32" t="s">
        <v>79</v>
      </c>
      <c r="D29" s="30">
        <v>265000</v>
      </c>
      <c r="E29" s="30">
        <v>150000</v>
      </c>
      <c r="F29" s="12">
        <v>20</v>
      </c>
      <c r="G29" s="12">
        <v>25</v>
      </c>
      <c r="H29" s="12">
        <v>9</v>
      </c>
      <c r="I29" s="12">
        <v>9</v>
      </c>
      <c r="J29" s="12">
        <v>17</v>
      </c>
      <c r="K29" s="12">
        <v>9</v>
      </c>
      <c r="L29" s="14">
        <f>SUM(DKr!F29:K29)</f>
        <v>89</v>
      </c>
    </row>
    <row r="30" spans="1:15" x14ac:dyDescent="0.35">
      <c r="A30" s="35" t="s">
        <v>81</v>
      </c>
      <c r="B30" s="31" t="s">
        <v>51</v>
      </c>
      <c r="C30" s="29" t="s">
        <v>82</v>
      </c>
      <c r="D30" s="30">
        <v>737500</v>
      </c>
      <c r="E30" s="30">
        <v>200000</v>
      </c>
      <c r="F30" s="12">
        <v>19</v>
      </c>
      <c r="G30" s="12">
        <v>27</v>
      </c>
      <c r="H30" s="12">
        <v>10</v>
      </c>
      <c r="I30" s="12">
        <v>10</v>
      </c>
      <c r="J30" s="12">
        <v>18</v>
      </c>
      <c r="K30" s="12">
        <v>9</v>
      </c>
      <c r="L30" s="14">
        <f>SUM(DKr!F30:K30)</f>
        <v>94</v>
      </c>
    </row>
    <row r="31" spans="1:15" x14ac:dyDescent="0.35">
      <c r="A31" s="34" t="s">
        <v>83</v>
      </c>
      <c r="B31" s="18" t="s">
        <v>84</v>
      </c>
      <c r="C31" s="33" t="s">
        <v>85</v>
      </c>
      <c r="D31" s="20">
        <v>160750</v>
      </c>
      <c r="E31" s="20">
        <v>50000</v>
      </c>
      <c r="F31" s="12">
        <v>0</v>
      </c>
      <c r="G31" s="12">
        <v>27</v>
      </c>
      <c r="H31" s="12">
        <v>8</v>
      </c>
      <c r="I31" s="12">
        <v>8</v>
      </c>
      <c r="J31" s="12">
        <v>5</v>
      </c>
      <c r="K31" s="12">
        <v>8</v>
      </c>
      <c r="L31" s="14">
        <f>SUM(DKr!F31:K31)</f>
        <v>68</v>
      </c>
    </row>
    <row r="32" spans="1:15" x14ac:dyDescent="0.35">
      <c r="A32" s="34" t="s">
        <v>86</v>
      </c>
      <c r="B32" s="18" t="s">
        <v>84</v>
      </c>
      <c r="C32" s="33" t="s">
        <v>87</v>
      </c>
      <c r="D32" s="20">
        <v>365300</v>
      </c>
      <c r="E32" s="20">
        <v>200000</v>
      </c>
      <c r="F32" s="12">
        <v>17</v>
      </c>
      <c r="G32" s="12">
        <v>25</v>
      </c>
      <c r="H32" s="12">
        <v>8</v>
      </c>
      <c r="I32" s="12">
        <v>9</v>
      </c>
      <c r="J32" s="12">
        <v>10</v>
      </c>
      <c r="K32" s="12">
        <v>9</v>
      </c>
      <c r="L32" s="14">
        <f>SUM(DKr!F32:K32)</f>
        <v>83</v>
      </c>
    </row>
    <row r="33" spans="1:12" x14ac:dyDescent="0.35">
      <c r="A33" s="34" t="s">
        <v>88</v>
      </c>
      <c r="B33" s="18" t="s">
        <v>89</v>
      </c>
      <c r="C33" s="33" t="s">
        <v>90</v>
      </c>
      <c r="D33" s="20">
        <v>192000</v>
      </c>
      <c r="E33" s="20">
        <v>50000</v>
      </c>
      <c r="F33" s="12">
        <v>17</v>
      </c>
      <c r="G33" s="12">
        <v>23</v>
      </c>
      <c r="H33" s="12">
        <v>9</v>
      </c>
      <c r="I33" s="12">
        <v>10</v>
      </c>
      <c r="J33" s="12">
        <v>9</v>
      </c>
      <c r="K33" s="12">
        <v>7</v>
      </c>
      <c r="L33" s="14">
        <f>SUM(DKr!F33:K33)</f>
        <v>78</v>
      </c>
    </row>
    <row r="34" spans="1:12" x14ac:dyDescent="0.35">
      <c r="A34" s="34" t="s">
        <v>91</v>
      </c>
      <c r="B34" s="44" t="s">
        <v>65</v>
      </c>
      <c r="C34" s="45" t="s">
        <v>66</v>
      </c>
      <c r="D34" s="46">
        <v>699500</v>
      </c>
      <c r="E34" s="46">
        <v>350000</v>
      </c>
      <c r="F34" s="12">
        <v>10</v>
      </c>
      <c r="G34" s="12">
        <v>15</v>
      </c>
      <c r="H34" s="12">
        <v>9</v>
      </c>
      <c r="I34" s="12">
        <v>9</v>
      </c>
      <c r="J34" s="12">
        <v>12</v>
      </c>
      <c r="K34" s="12">
        <v>7</v>
      </c>
      <c r="L34" s="14">
        <f>SUM(DKr!F34:K34)</f>
        <v>67</v>
      </c>
    </row>
    <row r="35" spans="1:12" x14ac:dyDescent="0.35">
      <c r="A35" s="34" t="s">
        <v>92</v>
      </c>
      <c r="B35" s="44" t="s">
        <v>93</v>
      </c>
      <c r="C35" s="45" t="s">
        <v>94</v>
      </c>
      <c r="D35" s="46">
        <v>226625</v>
      </c>
      <c r="E35" s="46">
        <v>80000</v>
      </c>
      <c r="F35" s="12">
        <v>15</v>
      </c>
      <c r="G35" s="12">
        <v>20</v>
      </c>
      <c r="H35" s="12">
        <v>6</v>
      </c>
      <c r="I35" s="12">
        <v>8</v>
      </c>
      <c r="J35" s="12">
        <v>15</v>
      </c>
      <c r="K35" s="12">
        <v>8</v>
      </c>
      <c r="L35" s="14">
        <f>SUM(DKr!F35:K35)</f>
        <v>83</v>
      </c>
    </row>
    <row r="36" spans="1:12" x14ac:dyDescent="0.35">
      <c r="A36" s="34" t="s">
        <v>95</v>
      </c>
      <c r="B36" s="50" t="s">
        <v>96</v>
      </c>
      <c r="C36" s="51" t="s">
        <v>97</v>
      </c>
      <c r="D36" s="52">
        <v>75505</v>
      </c>
      <c r="E36" s="52">
        <v>50000</v>
      </c>
      <c r="F36" s="12">
        <v>16</v>
      </c>
      <c r="G36" s="12">
        <v>22</v>
      </c>
      <c r="H36" s="12">
        <v>8</v>
      </c>
      <c r="I36" s="12">
        <v>8</v>
      </c>
      <c r="J36" s="12">
        <v>16</v>
      </c>
      <c r="K36" s="12">
        <v>6</v>
      </c>
      <c r="L36" s="14">
        <f>SUM(DKr!F36:K36)</f>
        <v>81</v>
      </c>
    </row>
    <row r="37" spans="1:12" x14ac:dyDescent="0.35">
      <c r="A37" s="34" t="s">
        <v>98</v>
      </c>
      <c r="B37" s="50" t="s">
        <v>78</v>
      </c>
      <c r="C37" s="51" t="s">
        <v>99</v>
      </c>
      <c r="D37" s="52">
        <v>650000</v>
      </c>
      <c r="E37" s="52">
        <v>400000</v>
      </c>
      <c r="F37" s="12">
        <v>19</v>
      </c>
      <c r="G37" s="12">
        <v>22</v>
      </c>
      <c r="H37" s="12">
        <v>9</v>
      </c>
      <c r="I37" s="12">
        <v>9</v>
      </c>
      <c r="J37" s="12">
        <v>17</v>
      </c>
      <c r="K37" s="12">
        <v>9</v>
      </c>
      <c r="L37" s="14">
        <f>SUM(DKr!F37:K37)</f>
        <v>89</v>
      </c>
    </row>
    <row r="38" spans="1:12" x14ac:dyDescent="0.35">
      <c r="A38" s="34" t="s">
        <v>100</v>
      </c>
      <c r="B38" s="44" t="s">
        <v>54</v>
      </c>
      <c r="C38" s="45" t="s">
        <v>101</v>
      </c>
      <c r="D38" s="46">
        <v>200000</v>
      </c>
      <c r="E38" s="46">
        <v>120000</v>
      </c>
      <c r="F38" s="12">
        <v>15</v>
      </c>
      <c r="G38" s="12">
        <v>24</v>
      </c>
      <c r="H38" s="12">
        <v>10</v>
      </c>
      <c r="I38" s="12">
        <v>9</v>
      </c>
      <c r="J38" s="12">
        <v>10</v>
      </c>
      <c r="K38" s="12">
        <v>7</v>
      </c>
      <c r="L38" s="14">
        <f>SUM(DKr!F38:K38)</f>
        <v>79</v>
      </c>
    </row>
    <row r="39" spans="1:12" x14ac:dyDescent="0.35">
      <c r="A39" s="34" t="s">
        <v>102</v>
      </c>
      <c r="B39" s="44" t="s">
        <v>44</v>
      </c>
      <c r="C39" s="45" t="s">
        <v>103</v>
      </c>
      <c r="D39" s="46">
        <v>378900</v>
      </c>
      <c r="E39" s="46">
        <v>320000</v>
      </c>
      <c r="F39" s="12">
        <v>14</v>
      </c>
      <c r="G39" s="12">
        <v>19</v>
      </c>
      <c r="H39" s="12">
        <v>10</v>
      </c>
      <c r="I39" s="12">
        <v>8</v>
      </c>
      <c r="J39" s="12">
        <v>15</v>
      </c>
      <c r="K39" s="12">
        <v>8</v>
      </c>
      <c r="L39" s="14">
        <f>SUM(DKr!F39:K39)</f>
        <v>80</v>
      </c>
    </row>
    <row r="40" spans="1:12" x14ac:dyDescent="0.35">
      <c r="A40" s="34" t="s">
        <v>104</v>
      </c>
      <c r="B40" s="44" t="s">
        <v>105</v>
      </c>
      <c r="C40" s="45" t="s">
        <v>106</v>
      </c>
      <c r="D40" s="46">
        <v>106036</v>
      </c>
      <c r="E40" s="46">
        <v>50000</v>
      </c>
      <c r="F40" s="12">
        <v>16</v>
      </c>
      <c r="G40" s="12">
        <v>18</v>
      </c>
      <c r="H40" s="12">
        <v>7</v>
      </c>
      <c r="I40" s="12">
        <v>8</v>
      </c>
      <c r="J40" s="12">
        <v>15</v>
      </c>
      <c r="K40" s="12">
        <v>7</v>
      </c>
      <c r="L40" s="14">
        <f>SUM(DKr!F40:K40)</f>
        <v>82</v>
      </c>
    </row>
    <row r="41" spans="1:12" x14ac:dyDescent="0.35">
      <c r="A41" s="34" t="s">
        <v>107</v>
      </c>
      <c r="B41" s="50" t="s">
        <v>108</v>
      </c>
      <c r="C41" s="51" t="s">
        <v>109</v>
      </c>
      <c r="D41" s="52">
        <v>543000</v>
      </c>
      <c r="E41" s="52">
        <v>120000</v>
      </c>
      <c r="F41" s="12">
        <v>15</v>
      </c>
      <c r="G41" s="12">
        <v>22</v>
      </c>
      <c r="H41" s="12">
        <v>10</v>
      </c>
      <c r="I41" s="12">
        <v>7</v>
      </c>
      <c r="J41" s="12">
        <v>11</v>
      </c>
      <c r="K41" s="12">
        <v>8</v>
      </c>
      <c r="L41" s="14">
        <f>SUM(DKr!F41:K41)</f>
        <v>79</v>
      </c>
    </row>
    <row r="42" spans="1:12" x14ac:dyDescent="0.35">
      <c r="A42" s="34" t="s">
        <v>110</v>
      </c>
      <c r="B42" s="44" t="s">
        <v>44</v>
      </c>
      <c r="C42" s="45" t="s">
        <v>111</v>
      </c>
      <c r="D42" s="46">
        <v>240100</v>
      </c>
      <c r="E42" s="46">
        <v>180000</v>
      </c>
      <c r="F42" s="12">
        <v>11</v>
      </c>
      <c r="G42" s="12">
        <v>16</v>
      </c>
      <c r="H42" s="12">
        <v>9</v>
      </c>
      <c r="I42" s="12">
        <v>7</v>
      </c>
      <c r="J42" s="12">
        <v>16</v>
      </c>
      <c r="K42" s="12">
        <v>8</v>
      </c>
      <c r="L42" s="14">
        <f>SUM(DKr!F42:K42)</f>
        <v>67</v>
      </c>
    </row>
    <row r="43" spans="1:12" x14ac:dyDescent="0.35">
      <c r="A43" s="34" t="s">
        <v>112</v>
      </c>
      <c r="B43" s="44" t="s">
        <v>44</v>
      </c>
      <c r="C43" s="45" t="s">
        <v>113</v>
      </c>
      <c r="D43" s="46">
        <v>664000</v>
      </c>
      <c r="E43" s="46">
        <v>500000</v>
      </c>
      <c r="F43" s="12">
        <v>18</v>
      </c>
      <c r="G43" s="12">
        <v>25</v>
      </c>
      <c r="H43" s="12">
        <v>10</v>
      </c>
      <c r="I43" s="12">
        <v>7</v>
      </c>
      <c r="J43" s="12">
        <v>15</v>
      </c>
      <c r="K43" s="12">
        <v>8</v>
      </c>
      <c r="L43" s="14">
        <f>SUM(DKr!F43:K43)</f>
        <v>86</v>
      </c>
    </row>
  </sheetData>
  <mergeCells count="14">
    <mergeCell ref="F13:K13"/>
    <mergeCell ref="L13:L15"/>
    <mergeCell ref="F14:G14"/>
    <mergeCell ref="H14:K14"/>
    <mergeCell ref="A7:C7"/>
    <mergeCell ref="D8:N8"/>
    <mergeCell ref="D9:N9"/>
    <mergeCell ref="D10:N10"/>
    <mergeCell ref="D11:N11"/>
    <mergeCell ref="A13:A16"/>
    <mergeCell ref="B13:B16"/>
    <mergeCell ref="C13:C16"/>
    <mergeCell ref="D13:D16"/>
    <mergeCell ref="E13:E16"/>
  </mergeCells>
  <dataValidations count="6">
    <dataValidation type="decimal" operator="lessThanOrEqual" allowBlank="1" showInputMessage="1" showErrorMessage="1" error="max. 10" sqref="J21:J43" xr:uid="{6EE93083-316C-4843-82E0-850951CD3948}">
      <formula1>20</formula1>
    </dataValidation>
    <dataValidation type="decimal" operator="lessThanOrEqual" allowBlank="1" showInputMessage="1" showErrorMessage="1" error="max. 15" sqref="G21:G43" xr:uid="{4E968361-24CA-4658-B268-DD0E6DD24E38}">
      <formula1>30</formula1>
    </dataValidation>
    <dataValidation type="decimal" operator="lessThanOrEqual" allowBlank="1" showInputMessage="1" showErrorMessage="1" error="max. 5" sqref="I21:I43" xr:uid="{BE7AB28B-797F-4727-BD78-33B6B6CC1639}">
      <formula1>10</formula1>
    </dataValidation>
    <dataValidation type="decimal" operator="lessThanOrEqual" allowBlank="1" showInputMessage="1" showErrorMessage="1" error="max. 10" sqref="K21:K43" xr:uid="{064BE812-3EF0-436A-869B-3DA1050CF181}">
      <formula1>10</formula1>
    </dataValidation>
    <dataValidation type="decimal" operator="lessThanOrEqual" allowBlank="1" showInputMessage="1" showErrorMessage="1" error="max. 15" sqref="H21:H43" xr:uid="{AF7AACEE-1D57-46AC-B439-6C7AE847A2F1}">
      <formula1>10</formula1>
    </dataValidation>
    <dataValidation type="decimal" operator="lessThanOrEqual" allowBlank="1" showInputMessage="1" showErrorMessage="1" error="max. 40" sqref="F21:F43" xr:uid="{7B3A8677-3031-430C-B99C-B944C97E842F}">
      <formula1>20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553D2-BA0B-4D34-BAC8-4DB6B49EC382}">
  <dimension ref="A1:U43"/>
  <sheetViews>
    <sheetView showGridLines="0" zoomScale="70" zoomScaleNormal="70" workbookViewId="0"/>
  </sheetViews>
  <sheetFormatPr defaultColWidth="8.81640625" defaultRowHeight="14.5" x14ac:dyDescent="0.35"/>
  <cols>
    <col min="1" max="1" width="14.26953125" customWidth="1"/>
    <col min="2" max="2" width="36.453125" customWidth="1"/>
    <col min="3" max="3" width="40.81640625" customWidth="1"/>
    <col min="4" max="5" width="18.453125" customWidth="1"/>
    <col min="12" max="12" width="10.1796875" customWidth="1"/>
  </cols>
  <sheetData>
    <row r="1" spans="1:21" ht="22.5" x14ac:dyDescent="0.35">
      <c r="A1" s="1" t="s">
        <v>0</v>
      </c>
      <c r="B1" s="2"/>
      <c r="C1" s="2"/>
      <c r="D1" s="2"/>
      <c r="E1" s="2"/>
      <c r="F1" s="2"/>
      <c r="G1" s="2"/>
      <c r="H1" s="2"/>
      <c r="I1" s="2"/>
      <c r="J1" s="2"/>
      <c r="K1" s="2"/>
      <c r="L1" s="2"/>
      <c r="M1" s="2"/>
      <c r="N1" s="2"/>
      <c r="O1" s="2"/>
      <c r="P1" s="2"/>
      <c r="Q1" s="2"/>
      <c r="R1" s="2"/>
      <c r="S1" s="2"/>
      <c r="T1" s="2"/>
      <c r="U1" s="2"/>
    </row>
    <row r="2" spans="1:21" s="28" customFormat="1" ht="12.5" x14ac:dyDescent="0.3">
      <c r="A2" s="11" t="s">
        <v>115</v>
      </c>
      <c r="B2" s="2"/>
      <c r="C2" s="2"/>
      <c r="D2" s="3" t="s">
        <v>2</v>
      </c>
      <c r="E2" s="2"/>
      <c r="F2" s="2"/>
      <c r="G2" s="2"/>
      <c r="H2" s="2"/>
      <c r="I2" s="2"/>
      <c r="J2" s="2"/>
      <c r="K2" s="2"/>
      <c r="L2" s="2"/>
      <c r="M2" s="2"/>
      <c r="N2" s="2"/>
      <c r="O2" s="2"/>
      <c r="P2" s="2"/>
      <c r="Q2" s="2"/>
      <c r="R2" s="2"/>
      <c r="S2" s="2"/>
      <c r="T2" s="2"/>
      <c r="U2" s="2"/>
    </row>
    <row r="3" spans="1:21" s="28" customFormat="1" ht="12.5" x14ac:dyDescent="0.3">
      <c r="A3" s="3" t="s">
        <v>3</v>
      </c>
      <c r="B3" s="2"/>
      <c r="C3" s="2"/>
      <c r="D3" s="5" t="s">
        <v>4</v>
      </c>
      <c r="E3" s="2"/>
      <c r="F3" s="2"/>
      <c r="G3" s="2"/>
      <c r="H3" s="2"/>
      <c r="I3" s="2"/>
      <c r="J3" s="2"/>
      <c r="K3" s="2"/>
      <c r="L3" s="2"/>
      <c r="M3" s="2"/>
      <c r="N3" s="2"/>
      <c r="O3" s="2"/>
      <c r="P3" s="2"/>
      <c r="Q3" s="2"/>
      <c r="R3" s="2"/>
      <c r="S3" s="2"/>
      <c r="T3" s="2"/>
      <c r="U3" s="2"/>
    </row>
    <row r="4" spans="1:21" s="28" customFormat="1" ht="12.5" x14ac:dyDescent="0.3">
      <c r="A4" s="3" t="s">
        <v>5</v>
      </c>
      <c r="B4" s="2"/>
      <c r="C4" s="2"/>
      <c r="D4" s="2" t="s">
        <v>6</v>
      </c>
      <c r="E4" s="2"/>
      <c r="F4" s="2"/>
      <c r="G4" s="2"/>
      <c r="H4" s="2"/>
      <c r="I4" s="2"/>
      <c r="J4" s="2"/>
      <c r="K4" s="2"/>
      <c r="L4" s="2"/>
      <c r="M4" s="2"/>
      <c r="N4" s="2"/>
      <c r="O4" s="2"/>
      <c r="P4" s="2"/>
      <c r="Q4" s="2"/>
      <c r="R4" s="2"/>
      <c r="S4" s="2"/>
      <c r="T4" s="2"/>
      <c r="U4" s="2"/>
    </row>
    <row r="5" spans="1:21" s="28" customFormat="1" ht="12.5" x14ac:dyDescent="0.3">
      <c r="A5" s="11" t="s">
        <v>7</v>
      </c>
      <c r="B5" s="2"/>
      <c r="C5" s="2"/>
      <c r="D5" s="2" t="s">
        <v>8</v>
      </c>
      <c r="E5" s="2"/>
      <c r="F5" s="2"/>
      <c r="G5" s="2"/>
      <c r="H5" s="2"/>
      <c r="I5" s="2"/>
      <c r="J5" s="2"/>
      <c r="K5" s="2"/>
      <c r="L5" s="2"/>
      <c r="M5" s="2"/>
      <c r="N5" s="2"/>
      <c r="O5" s="2"/>
      <c r="P5" s="2"/>
      <c r="Q5" s="2"/>
      <c r="R5" s="2"/>
      <c r="S5" s="2"/>
      <c r="T5" s="2"/>
      <c r="U5" s="2"/>
    </row>
    <row r="6" spans="1:21" s="28" customFormat="1" ht="12.5" x14ac:dyDescent="0.3">
      <c r="A6" s="11" t="s">
        <v>9</v>
      </c>
      <c r="B6" s="2"/>
      <c r="C6" s="2"/>
      <c r="D6" s="2"/>
      <c r="E6" s="2"/>
      <c r="F6" s="2"/>
      <c r="G6" s="2"/>
      <c r="H6" s="2"/>
      <c r="I6" s="2"/>
      <c r="J6" s="2"/>
      <c r="K6" s="2"/>
      <c r="L6" s="2"/>
      <c r="M6" s="2"/>
      <c r="N6" s="2"/>
      <c r="O6" s="2"/>
      <c r="P6" s="2"/>
      <c r="Q6" s="2"/>
      <c r="R6" s="2"/>
      <c r="S6" s="2"/>
      <c r="T6" s="2"/>
      <c r="U6" s="2"/>
    </row>
    <row r="7" spans="1:21" s="28" customFormat="1" ht="13.5" customHeight="1" x14ac:dyDescent="0.3">
      <c r="A7" s="62" t="s">
        <v>10</v>
      </c>
      <c r="B7" s="62"/>
      <c r="C7" s="62"/>
      <c r="D7" s="3" t="s">
        <v>11</v>
      </c>
      <c r="E7" s="2"/>
      <c r="F7" s="2"/>
      <c r="G7" s="2"/>
      <c r="H7" s="2"/>
      <c r="I7" s="2"/>
      <c r="J7" s="2"/>
      <c r="K7" s="2"/>
      <c r="L7" s="2"/>
      <c r="M7" s="2"/>
      <c r="N7" s="2"/>
      <c r="O7" s="2"/>
      <c r="P7" s="2"/>
      <c r="Q7" s="2"/>
      <c r="R7" s="2"/>
      <c r="S7" s="2"/>
      <c r="T7" s="2"/>
      <c r="U7" s="2"/>
    </row>
    <row r="8" spans="1:21" s="28" customFormat="1" ht="13.5" customHeight="1" x14ac:dyDescent="0.3">
      <c r="A8" s="3" t="s">
        <v>12</v>
      </c>
      <c r="B8" s="2"/>
      <c r="C8" s="2"/>
      <c r="D8" s="63" t="s">
        <v>13</v>
      </c>
      <c r="E8" s="63"/>
      <c r="F8" s="63"/>
      <c r="G8" s="63"/>
      <c r="H8" s="63"/>
      <c r="I8" s="63"/>
      <c r="J8" s="63"/>
      <c r="K8" s="63"/>
      <c r="L8" s="63"/>
      <c r="M8" s="63"/>
      <c r="N8" s="63"/>
      <c r="O8" s="2"/>
      <c r="P8" s="2"/>
      <c r="Q8" s="2"/>
      <c r="R8" s="2"/>
      <c r="S8" s="2"/>
      <c r="T8" s="2"/>
      <c r="U8" s="2"/>
    </row>
    <row r="9" spans="1:21" s="28" customFormat="1" ht="37.5" customHeight="1" x14ac:dyDescent="0.3">
      <c r="A9" s="2"/>
      <c r="B9" s="2"/>
      <c r="C9" s="2"/>
      <c r="D9" s="63" t="s">
        <v>14</v>
      </c>
      <c r="E9" s="63"/>
      <c r="F9" s="63"/>
      <c r="G9" s="63"/>
      <c r="H9" s="63"/>
      <c r="I9" s="63"/>
      <c r="J9" s="63"/>
      <c r="K9" s="63"/>
      <c r="L9" s="63"/>
      <c r="M9" s="63"/>
      <c r="N9" s="63"/>
      <c r="O9" s="2"/>
      <c r="P9" s="2"/>
      <c r="Q9" s="2"/>
      <c r="R9" s="2"/>
      <c r="S9" s="2"/>
      <c r="T9" s="2"/>
      <c r="U9" s="2"/>
    </row>
    <row r="10" spans="1:21" s="28" customFormat="1" ht="37.5" customHeight="1" x14ac:dyDescent="0.3">
      <c r="A10" s="2"/>
      <c r="B10" s="2"/>
      <c r="C10" s="2"/>
      <c r="D10" s="63" t="s">
        <v>15</v>
      </c>
      <c r="E10" s="63"/>
      <c r="F10" s="63"/>
      <c r="G10" s="63"/>
      <c r="H10" s="63"/>
      <c r="I10" s="63"/>
      <c r="J10" s="63"/>
      <c r="K10" s="63"/>
      <c r="L10" s="63"/>
      <c r="M10" s="63"/>
      <c r="N10" s="63"/>
      <c r="O10" s="2"/>
      <c r="P10" s="2"/>
      <c r="Q10" s="2"/>
      <c r="R10" s="2"/>
      <c r="S10" s="2"/>
      <c r="T10" s="2"/>
      <c r="U10" s="2"/>
    </row>
    <row r="11" spans="1:21" s="28" customFormat="1" ht="145" customHeight="1" x14ac:dyDescent="0.3">
      <c r="A11" s="2"/>
      <c r="B11" s="2"/>
      <c r="C11" s="2"/>
      <c r="D11" s="63" t="s">
        <v>16</v>
      </c>
      <c r="E11" s="63"/>
      <c r="F11" s="63"/>
      <c r="G11" s="63"/>
      <c r="H11" s="63"/>
      <c r="I11" s="63"/>
      <c r="J11" s="63"/>
      <c r="K11" s="63"/>
      <c r="L11" s="63"/>
      <c r="M11" s="63"/>
      <c r="N11" s="63"/>
      <c r="O11" s="2"/>
      <c r="P11" s="2"/>
      <c r="Q11" s="2"/>
      <c r="R11" s="2"/>
      <c r="S11" s="2"/>
      <c r="T11" s="2"/>
      <c r="U11" s="2"/>
    </row>
    <row r="12" spans="1:21" s="28" customFormat="1" ht="12.5" x14ac:dyDescent="0.3">
      <c r="A12" s="3"/>
      <c r="B12" s="2"/>
      <c r="C12" s="2"/>
      <c r="D12" s="2"/>
      <c r="E12" s="2"/>
      <c r="F12" s="2"/>
      <c r="G12" s="3"/>
      <c r="H12" s="3"/>
      <c r="I12" s="3"/>
      <c r="J12" s="2"/>
      <c r="K12" s="2"/>
      <c r="L12" s="2"/>
      <c r="M12" s="2"/>
      <c r="N12" s="2"/>
      <c r="O12" s="2"/>
    </row>
    <row r="13" spans="1:21" s="28" customFormat="1" ht="15" customHeight="1" x14ac:dyDescent="0.3">
      <c r="A13" s="64" t="s">
        <v>17</v>
      </c>
      <c r="B13" s="59" t="s">
        <v>18</v>
      </c>
      <c r="C13" s="59" t="s">
        <v>19</v>
      </c>
      <c r="D13" s="59" t="s">
        <v>20</v>
      </c>
      <c r="E13" s="66" t="s">
        <v>21</v>
      </c>
      <c r="F13" s="72" t="s">
        <v>22</v>
      </c>
      <c r="G13" s="73"/>
      <c r="H13" s="73"/>
      <c r="I13" s="73"/>
      <c r="J13" s="73"/>
      <c r="K13" s="78"/>
      <c r="L13" s="64" t="s">
        <v>23</v>
      </c>
      <c r="M13" s="2"/>
      <c r="N13" s="2"/>
      <c r="O13" s="2"/>
    </row>
    <row r="14" spans="1:21" s="28" customFormat="1" ht="12.5" x14ac:dyDescent="0.3">
      <c r="A14" s="65"/>
      <c r="B14" s="60"/>
      <c r="C14" s="60"/>
      <c r="D14" s="60"/>
      <c r="E14" s="67"/>
      <c r="F14" s="70" t="s">
        <v>32</v>
      </c>
      <c r="G14" s="71"/>
      <c r="H14" s="74" t="s">
        <v>33</v>
      </c>
      <c r="I14" s="75"/>
      <c r="J14" s="75"/>
      <c r="K14" s="77"/>
      <c r="L14" s="65"/>
      <c r="M14" s="2"/>
      <c r="N14" s="2"/>
      <c r="O14" s="2"/>
    </row>
    <row r="15" spans="1:21" s="28" customFormat="1" ht="108" x14ac:dyDescent="0.3">
      <c r="A15" s="65"/>
      <c r="B15" s="60"/>
      <c r="C15" s="60"/>
      <c r="D15" s="60"/>
      <c r="E15" s="67"/>
      <c r="F15" s="7" t="s">
        <v>34</v>
      </c>
      <c r="G15" s="7" t="s">
        <v>35</v>
      </c>
      <c r="H15" s="7" t="s">
        <v>36</v>
      </c>
      <c r="I15" s="7" t="s">
        <v>37</v>
      </c>
      <c r="J15" s="7" t="s">
        <v>38</v>
      </c>
      <c r="K15" s="9" t="s">
        <v>39</v>
      </c>
      <c r="L15" s="61"/>
      <c r="M15" s="2"/>
      <c r="N15" s="2"/>
      <c r="O15" s="2"/>
    </row>
    <row r="16" spans="1:21" s="28" customFormat="1" ht="29.25" customHeight="1" x14ac:dyDescent="0.3">
      <c r="A16" s="79"/>
      <c r="B16" s="80"/>
      <c r="C16" s="80"/>
      <c r="D16" s="80"/>
      <c r="E16" s="76"/>
      <c r="F16" s="6" t="s">
        <v>40</v>
      </c>
      <c r="G16" s="6" t="s">
        <v>41</v>
      </c>
      <c r="H16" s="6" t="s">
        <v>42</v>
      </c>
      <c r="I16" s="6" t="s">
        <v>42</v>
      </c>
      <c r="J16" s="6" t="s">
        <v>40</v>
      </c>
      <c r="K16" s="6" t="s">
        <v>42</v>
      </c>
      <c r="L16" s="6"/>
      <c r="M16" s="2"/>
      <c r="N16" s="2"/>
      <c r="O16" s="2"/>
    </row>
    <row r="17" spans="1:15" s="28" customFormat="1" ht="12.5" x14ac:dyDescent="0.3">
      <c r="A17" s="34" t="s">
        <v>43</v>
      </c>
      <c r="B17" s="18" t="s">
        <v>44</v>
      </c>
      <c r="C17" s="19" t="s">
        <v>45</v>
      </c>
      <c r="D17" s="20">
        <v>4668410</v>
      </c>
      <c r="E17" s="20">
        <v>1000000</v>
      </c>
      <c r="F17" s="4">
        <v>18</v>
      </c>
      <c r="G17" s="4">
        <v>24</v>
      </c>
      <c r="H17" s="4">
        <v>10</v>
      </c>
      <c r="I17" s="4">
        <v>9</v>
      </c>
      <c r="J17" s="4">
        <v>15</v>
      </c>
      <c r="K17" s="4">
        <v>4</v>
      </c>
      <c r="L17" s="10">
        <f>SUM(F17:K17)</f>
        <v>80</v>
      </c>
      <c r="M17" s="2"/>
      <c r="N17" s="2"/>
      <c r="O17" s="2"/>
    </row>
    <row r="18" spans="1:15" s="28" customFormat="1" ht="12.5" x14ac:dyDescent="0.3">
      <c r="A18" s="34" t="s">
        <v>47</v>
      </c>
      <c r="B18" s="18" t="s">
        <v>48</v>
      </c>
      <c r="C18" s="19" t="s">
        <v>49</v>
      </c>
      <c r="D18" s="20">
        <v>275953</v>
      </c>
      <c r="E18" s="20">
        <v>150000</v>
      </c>
      <c r="F18" s="4">
        <v>18</v>
      </c>
      <c r="G18" s="4">
        <v>28</v>
      </c>
      <c r="H18" s="4">
        <v>10</v>
      </c>
      <c r="I18" s="4">
        <v>9</v>
      </c>
      <c r="J18" s="4">
        <v>13</v>
      </c>
      <c r="K18" s="4">
        <v>4</v>
      </c>
      <c r="L18" s="10">
        <f t="shared" ref="L18:L43" si="0">SUM(F18:K18)</f>
        <v>82</v>
      </c>
      <c r="M18" s="2"/>
      <c r="N18" s="2"/>
      <c r="O18" s="2"/>
    </row>
    <row r="19" spans="1:15" s="28" customFormat="1" ht="12.5" x14ac:dyDescent="0.3">
      <c r="A19" s="34" t="s">
        <v>50</v>
      </c>
      <c r="B19" s="18" t="s">
        <v>51</v>
      </c>
      <c r="C19" s="18" t="s">
        <v>52</v>
      </c>
      <c r="D19" s="20">
        <v>650000</v>
      </c>
      <c r="E19" s="20">
        <v>400000</v>
      </c>
      <c r="F19" s="4">
        <v>20</v>
      </c>
      <c r="G19" s="4">
        <v>28</v>
      </c>
      <c r="H19" s="4">
        <v>10</v>
      </c>
      <c r="I19" s="4">
        <v>9</v>
      </c>
      <c r="J19" s="4">
        <v>18</v>
      </c>
      <c r="K19" s="4">
        <v>4</v>
      </c>
      <c r="L19" s="10">
        <f t="shared" si="0"/>
        <v>89</v>
      </c>
      <c r="M19" s="2"/>
      <c r="N19" s="2"/>
      <c r="O19" s="2"/>
    </row>
    <row r="20" spans="1:15" s="28" customFormat="1" ht="12.5" x14ac:dyDescent="0.3">
      <c r="A20" s="34" t="s">
        <v>53</v>
      </c>
      <c r="B20" s="18" t="s">
        <v>54</v>
      </c>
      <c r="C20" s="19" t="s">
        <v>55</v>
      </c>
      <c r="D20" s="20">
        <v>150000</v>
      </c>
      <c r="E20" s="20">
        <v>75000</v>
      </c>
      <c r="F20" s="4">
        <v>16</v>
      </c>
      <c r="G20" s="4">
        <v>20</v>
      </c>
      <c r="H20" s="4">
        <v>10</v>
      </c>
      <c r="I20" s="4">
        <v>8</v>
      </c>
      <c r="J20" s="4">
        <v>13</v>
      </c>
      <c r="K20" s="4">
        <v>4</v>
      </c>
      <c r="L20" s="10">
        <f t="shared" si="0"/>
        <v>71</v>
      </c>
      <c r="M20" s="2"/>
      <c r="N20" s="2"/>
      <c r="O20" s="2"/>
    </row>
    <row r="21" spans="1:15" s="28" customFormat="1" ht="12.5" x14ac:dyDescent="0.3">
      <c r="A21" s="34" t="s">
        <v>57</v>
      </c>
      <c r="B21" s="18" t="s">
        <v>58</v>
      </c>
      <c r="C21" s="19" t="s">
        <v>59</v>
      </c>
      <c r="D21" s="20">
        <v>73000</v>
      </c>
      <c r="E21" s="20">
        <v>50000</v>
      </c>
      <c r="F21" s="12">
        <v>20</v>
      </c>
      <c r="G21" s="12">
        <v>24</v>
      </c>
      <c r="H21" s="12">
        <v>10</v>
      </c>
      <c r="I21" s="12">
        <v>10</v>
      </c>
      <c r="J21" s="12">
        <v>16</v>
      </c>
      <c r="K21" s="12">
        <v>8</v>
      </c>
      <c r="L21" s="10">
        <f t="shared" si="0"/>
        <v>88</v>
      </c>
      <c r="M21" s="2"/>
      <c r="N21" s="2"/>
      <c r="O21" s="2"/>
    </row>
    <row r="22" spans="1:15" s="28" customFormat="1" ht="12.5" x14ac:dyDescent="0.3">
      <c r="A22" s="35" t="s">
        <v>60</v>
      </c>
      <c r="B22" s="18" t="s">
        <v>51</v>
      </c>
      <c r="C22" s="29" t="s">
        <v>61</v>
      </c>
      <c r="D22" s="30">
        <v>683700</v>
      </c>
      <c r="E22" s="30">
        <v>400000</v>
      </c>
      <c r="F22" s="12">
        <v>18</v>
      </c>
      <c r="G22" s="12">
        <v>23</v>
      </c>
      <c r="H22" s="12">
        <v>10</v>
      </c>
      <c r="I22" s="12">
        <v>10</v>
      </c>
      <c r="J22" s="12">
        <v>16</v>
      </c>
      <c r="K22" s="12">
        <v>9</v>
      </c>
      <c r="L22" s="10">
        <f t="shared" si="0"/>
        <v>86</v>
      </c>
      <c r="M22" s="2"/>
      <c r="N22" s="2"/>
      <c r="O22" s="2"/>
    </row>
    <row r="23" spans="1:15" x14ac:dyDescent="0.35">
      <c r="A23" s="34" t="s">
        <v>62</v>
      </c>
      <c r="B23" s="18" t="s">
        <v>54</v>
      </c>
      <c r="C23" s="19" t="s">
        <v>63</v>
      </c>
      <c r="D23" s="20">
        <v>500000</v>
      </c>
      <c r="E23" s="20">
        <v>250000</v>
      </c>
      <c r="F23" s="12">
        <v>15</v>
      </c>
      <c r="G23" s="12">
        <v>18</v>
      </c>
      <c r="H23" s="12">
        <v>7</v>
      </c>
      <c r="I23" s="12">
        <v>7</v>
      </c>
      <c r="J23" s="12">
        <v>15</v>
      </c>
      <c r="K23" s="12">
        <v>8</v>
      </c>
      <c r="L23" s="10">
        <f t="shared" si="0"/>
        <v>70</v>
      </c>
    </row>
    <row r="24" spans="1:15" x14ac:dyDescent="0.35">
      <c r="A24" s="35" t="s">
        <v>64</v>
      </c>
      <c r="B24" s="31" t="s">
        <v>65</v>
      </c>
      <c r="C24" s="29" t="s">
        <v>66</v>
      </c>
      <c r="D24" s="30">
        <v>2923000</v>
      </c>
      <c r="E24" s="30">
        <v>430000</v>
      </c>
      <c r="F24" s="12">
        <v>10</v>
      </c>
      <c r="G24" s="12">
        <v>14</v>
      </c>
      <c r="H24" s="12">
        <v>9</v>
      </c>
      <c r="I24" s="12">
        <v>5</v>
      </c>
      <c r="J24" s="12">
        <v>7</v>
      </c>
      <c r="K24" s="12">
        <v>7</v>
      </c>
      <c r="L24" s="10">
        <f t="shared" si="0"/>
        <v>52</v>
      </c>
    </row>
    <row r="25" spans="1:15" x14ac:dyDescent="0.35">
      <c r="A25" s="34" t="s">
        <v>67</v>
      </c>
      <c r="B25" s="18" t="s">
        <v>68</v>
      </c>
      <c r="C25" s="19" t="s">
        <v>69</v>
      </c>
      <c r="D25" s="20">
        <v>525000</v>
      </c>
      <c r="E25" s="20">
        <v>400000</v>
      </c>
      <c r="F25" s="12">
        <v>16</v>
      </c>
      <c r="G25" s="12">
        <v>20</v>
      </c>
      <c r="H25" s="12">
        <v>8</v>
      </c>
      <c r="I25" s="12">
        <v>7</v>
      </c>
      <c r="J25" s="12">
        <v>11</v>
      </c>
      <c r="K25" s="12">
        <v>5</v>
      </c>
      <c r="L25" s="10">
        <f t="shared" si="0"/>
        <v>67</v>
      </c>
    </row>
    <row r="26" spans="1:15" x14ac:dyDescent="0.35">
      <c r="A26" s="34" t="s">
        <v>70</v>
      </c>
      <c r="B26" s="18" t="s">
        <v>71</v>
      </c>
      <c r="C26" s="19" t="s">
        <v>72</v>
      </c>
      <c r="D26" s="20">
        <v>86664</v>
      </c>
      <c r="E26" s="20">
        <v>50000</v>
      </c>
      <c r="F26" s="12">
        <v>19</v>
      </c>
      <c r="G26" s="12">
        <v>21</v>
      </c>
      <c r="H26" s="12">
        <v>8</v>
      </c>
      <c r="I26" s="12">
        <v>8</v>
      </c>
      <c r="J26" s="12">
        <v>17</v>
      </c>
      <c r="K26" s="12">
        <v>8</v>
      </c>
      <c r="L26" s="10">
        <f t="shared" si="0"/>
        <v>81</v>
      </c>
    </row>
    <row r="27" spans="1:15" x14ac:dyDescent="0.35">
      <c r="A27" s="34" t="s">
        <v>73</v>
      </c>
      <c r="B27" s="18" t="s">
        <v>54</v>
      </c>
      <c r="C27" s="19" t="s">
        <v>74</v>
      </c>
      <c r="D27" s="20">
        <v>400000</v>
      </c>
      <c r="E27" s="20">
        <v>195000</v>
      </c>
      <c r="F27" s="12">
        <v>20</v>
      </c>
      <c r="G27" s="12">
        <v>18</v>
      </c>
      <c r="H27" s="12">
        <v>9</v>
      </c>
      <c r="I27" s="12">
        <v>8</v>
      </c>
      <c r="J27" s="12">
        <v>14</v>
      </c>
      <c r="K27" s="12">
        <v>8</v>
      </c>
      <c r="L27" s="10">
        <f t="shared" si="0"/>
        <v>77</v>
      </c>
    </row>
    <row r="28" spans="1:15" x14ac:dyDescent="0.35">
      <c r="A28" s="35" t="s">
        <v>75</v>
      </c>
      <c r="B28" s="31" t="s">
        <v>65</v>
      </c>
      <c r="C28" s="29" t="s">
        <v>76</v>
      </c>
      <c r="D28" s="30">
        <v>4843000</v>
      </c>
      <c r="E28" s="30">
        <v>500000</v>
      </c>
      <c r="F28" s="12">
        <v>20</v>
      </c>
      <c r="G28" s="12">
        <v>20</v>
      </c>
      <c r="H28" s="12">
        <v>10</v>
      </c>
      <c r="I28" s="12">
        <v>6</v>
      </c>
      <c r="J28" s="12">
        <v>12</v>
      </c>
      <c r="K28" s="12">
        <v>7</v>
      </c>
      <c r="L28" s="10">
        <f t="shared" si="0"/>
        <v>75</v>
      </c>
    </row>
    <row r="29" spans="1:15" x14ac:dyDescent="0.35">
      <c r="A29" s="35" t="s">
        <v>77</v>
      </c>
      <c r="B29" s="31" t="s">
        <v>78</v>
      </c>
      <c r="C29" s="32" t="s">
        <v>79</v>
      </c>
      <c r="D29" s="30">
        <v>265000</v>
      </c>
      <c r="E29" s="30">
        <v>150000</v>
      </c>
      <c r="F29" s="12">
        <v>20</v>
      </c>
      <c r="G29" s="12">
        <v>25</v>
      </c>
      <c r="H29" s="12">
        <v>9</v>
      </c>
      <c r="I29" s="12">
        <v>9</v>
      </c>
      <c r="J29" s="12">
        <v>17</v>
      </c>
      <c r="K29" s="12">
        <v>9</v>
      </c>
      <c r="L29" s="10">
        <f t="shared" si="0"/>
        <v>89</v>
      </c>
    </row>
    <row r="30" spans="1:15" x14ac:dyDescent="0.35">
      <c r="A30" s="35" t="s">
        <v>81</v>
      </c>
      <c r="B30" s="31" t="s">
        <v>51</v>
      </c>
      <c r="C30" s="29" t="s">
        <v>82</v>
      </c>
      <c r="D30" s="30">
        <v>737500</v>
      </c>
      <c r="E30" s="30">
        <v>200000</v>
      </c>
      <c r="F30" s="12">
        <v>19</v>
      </c>
      <c r="G30" s="12">
        <v>27</v>
      </c>
      <c r="H30" s="12">
        <v>10</v>
      </c>
      <c r="I30" s="12">
        <v>10</v>
      </c>
      <c r="J30" s="12">
        <v>18</v>
      </c>
      <c r="K30" s="12">
        <v>9</v>
      </c>
      <c r="L30" s="10">
        <f t="shared" si="0"/>
        <v>93</v>
      </c>
    </row>
    <row r="31" spans="1:15" x14ac:dyDescent="0.35">
      <c r="A31" s="34" t="s">
        <v>83</v>
      </c>
      <c r="B31" s="18" t="s">
        <v>84</v>
      </c>
      <c r="C31" s="33" t="s">
        <v>85</v>
      </c>
      <c r="D31" s="20">
        <v>160750</v>
      </c>
      <c r="E31" s="20">
        <v>50000</v>
      </c>
      <c r="F31" s="12">
        <v>0</v>
      </c>
      <c r="G31" s="12">
        <v>27</v>
      </c>
      <c r="H31" s="12">
        <v>8</v>
      </c>
      <c r="I31" s="12">
        <v>8</v>
      </c>
      <c r="J31" s="12">
        <v>5</v>
      </c>
      <c r="K31" s="12">
        <v>8</v>
      </c>
      <c r="L31" s="10">
        <f t="shared" si="0"/>
        <v>56</v>
      </c>
    </row>
    <row r="32" spans="1:15" x14ac:dyDescent="0.35">
      <c r="A32" s="34" t="s">
        <v>86</v>
      </c>
      <c r="B32" s="18" t="s">
        <v>84</v>
      </c>
      <c r="C32" s="33" t="s">
        <v>87</v>
      </c>
      <c r="D32" s="20">
        <v>365300</v>
      </c>
      <c r="E32" s="20">
        <v>200000</v>
      </c>
      <c r="F32" s="12">
        <v>17</v>
      </c>
      <c r="G32" s="12">
        <v>25</v>
      </c>
      <c r="H32" s="12">
        <v>8</v>
      </c>
      <c r="I32" s="12">
        <v>9</v>
      </c>
      <c r="J32" s="12">
        <v>10</v>
      </c>
      <c r="K32" s="12">
        <v>9</v>
      </c>
      <c r="L32" s="10">
        <f t="shared" si="0"/>
        <v>78</v>
      </c>
    </row>
    <row r="33" spans="1:12" x14ac:dyDescent="0.35">
      <c r="A33" s="34" t="s">
        <v>88</v>
      </c>
      <c r="B33" s="18" t="s">
        <v>89</v>
      </c>
      <c r="C33" s="33" t="s">
        <v>90</v>
      </c>
      <c r="D33" s="20">
        <v>192000</v>
      </c>
      <c r="E33" s="20">
        <v>50000</v>
      </c>
      <c r="F33" s="12">
        <v>17</v>
      </c>
      <c r="G33" s="12">
        <v>23</v>
      </c>
      <c r="H33" s="12">
        <v>9</v>
      </c>
      <c r="I33" s="12">
        <v>10</v>
      </c>
      <c r="J33" s="12">
        <v>9</v>
      </c>
      <c r="K33" s="12">
        <v>7</v>
      </c>
      <c r="L33" s="10">
        <f t="shared" si="0"/>
        <v>75</v>
      </c>
    </row>
    <row r="34" spans="1:12" x14ac:dyDescent="0.35">
      <c r="A34" s="34" t="s">
        <v>91</v>
      </c>
      <c r="B34" s="44" t="s">
        <v>65</v>
      </c>
      <c r="C34" s="45" t="s">
        <v>66</v>
      </c>
      <c r="D34" s="46">
        <v>699500</v>
      </c>
      <c r="E34" s="46">
        <v>350000</v>
      </c>
      <c r="F34" s="12">
        <v>10</v>
      </c>
      <c r="G34" s="12">
        <v>15</v>
      </c>
      <c r="H34" s="12">
        <v>10</v>
      </c>
      <c r="I34" s="12">
        <v>10</v>
      </c>
      <c r="J34" s="12">
        <v>10</v>
      </c>
      <c r="K34" s="12">
        <v>7</v>
      </c>
      <c r="L34" s="10">
        <f t="shared" si="0"/>
        <v>62</v>
      </c>
    </row>
    <row r="35" spans="1:12" x14ac:dyDescent="0.35">
      <c r="A35" s="34" t="s">
        <v>92</v>
      </c>
      <c r="B35" s="44" t="s">
        <v>93</v>
      </c>
      <c r="C35" s="45" t="s">
        <v>94</v>
      </c>
      <c r="D35" s="46">
        <v>226625</v>
      </c>
      <c r="E35" s="46">
        <v>80000</v>
      </c>
      <c r="F35" s="12">
        <v>20</v>
      </c>
      <c r="G35" s="12">
        <v>22</v>
      </c>
      <c r="H35" s="12">
        <v>10</v>
      </c>
      <c r="I35" s="12">
        <v>10</v>
      </c>
      <c r="J35" s="12">
        <v>18</v>
      </c>
      <c r="K35" s="12">
        <v>8</v>
      </c>
      <c r="L35" s="10">
        <f t="shared" si="0"/>
        <v>88</v>
      </c>
    </row>
    <row r="36" spans="1:12" x14ac:dyDescent="0.35">
      <c r="A36" s="34" t="s">
        <v>95</v>
      </c>
      <c r="B36" s="50" t="s">
        <v>96</v>
      </c>
      <c r="C36" s="51" t="s">
        <v>97</v>
      </c>
      <c r="D36" s="52">
        <v>75505</v>
      </c>
      <c r="E36" s="52">
        <v>50000</v>
      </c>
      <c r="F36" s="12">
        <v>18</v>
      </c>
      <c r="G36" s="12">
        <v>24</v>
      </c>
      <c r="H36" s="12">
        <v>10</v>
      </c>
      <c r="I36" s="12">
        <v>8</v>
      </c>
      <c r="J36" s="12">
        <v>18</v>
      </c>
      <c r="K36" s="12">
        <v>8</v>
      </c>
      <c r="L36" s="10">
        <f t="shared" si="0"/>
        <v>86</v>
      </c>
    </row>
    <row r="37" spans="1:12" x14ac:dyDescent="0.35">
      <c r="A37" s="34" t="s">
        <v>98</v>
      </c>
      <c r="B37" s="50" t="s">
        <v>78</v>
      </c>
      <c r="C37" s="51" t="s">
        <v>99</v>
      </c>
      <c r="D37" s="52">
        <v>650000</v>
      </c>
      <c r="E37" s="52">
        <v>400000</v>
      </c>
      <c r="F37" s="12">
        <v>20</v>
      </c>
      <c r="G37" s="12">
        <v>27</v>
      </c>
      <c r="H37" s="12">
        <v>10</v>
      </c>
      <c r="I37" s="12">
        <v>8</v>
      </c>
      <c r="J37" s="12">
        <v>19</v>
      </c>
      <c r="K37" s="12">
        <v>9</v>
      </c>
      <c r="L37" s="10">
        <f t="shared" si="0"/>
        <v>93</v>
      </c>
    </row>
    <row r="38" spans="1:12" x14ac:dyDescent="0.35">
      <c r="A38" s="34" t="s">
        <v>100</v>
      </c>
      <c r="B38" s="44" t="s">
        <v>54</v>
      </c>
      <c r="C38" s="45" t="s">
        <v>101</v>
      </c>
      <c r="D38" s="46">
        <v>200000</v>
      </c>
      <c r="E38" s="46">
        <v>120000</v>
      </c>
      <c r="F38" s="12">
        <v>20</v>
      </c>
      <c r="G38" s="12">
        <v>20</v>
      </c>
      <c r="H38" s="12">
        <v>10</v>
      </c>
      <c r="I38" s="12">
        <v>9</v>
      </c>
      <c r="J38" s="12">
        <v>16</v>
      </c>
      <c r="K38" s="12">
        <v>7</v>
      </c>
      <c r="L38" s="10">
        <f t="shared" si="0"/>
        <v>82</v>
      </c>
    </row>
    <row r="39" spans="1:12" x14ac:dyDescent="0.35">
      <c r="A39" s="34" t="s">
        <v>102</v>
      </c>
      <c r="B39" s="44" t="s">
        <v>44</v>
      </c>
      <c r="C39" s="45" t="s">
        <v>103</v>
      </c>
      <c r="D39" s="46">
        <v>378900</v>
      </c>
      <c r="E39" s="46">
        <v>320000</v>
      </c>
      <c r="F39" s="12">
        <v>20</v>
      </c>
      <c r="G39" s="12">
        <v>25</v>
      </c>
      <c r="H39" s="12">
        <v>10</v>
      </c>
      <c r="I39" s="12">
        <v>9</v>
      </c>
      <c r="J39" s="12">
        <v>18</v>
      </c>
      <c r="K39" s="12">
        <v>7</v>
      </c>
      <c r="L39" s="10">
        <f t="shared" si="0"/>
        <v>89</v>
      </c>
    </row>
    <row r="40" spans="1:12" x14ac:dyDescent="0.35">
      <c r="A40" s="34" t="s">
        <v>104</v>
      </c>
      <c r="B40" s="44" t="s">
        <v>105</v>
      </c>
      <c r="C40" s="45" t="s">
        <v>106</v>
      </c>
      <c r="D40" s="46">
        <v>106036</v>
      </c>
      <c r="E40" s="46">
        <v>50000</v>
      </c>
      <c r="F40" s="12">
        <v>20</v>
      </c>
      <c r="G40" s="12">
        <v>20</v>
      </c>
      <c r="H40" s="12">
        <v>10</v>
      </c>
      <c r="I40" s="12">
        <v>8</v>
      </c>
      <c r="J40" s="12">
        <v>17</v>
      </c>
      <c r="K40" s="12">
        <v>7</v>
      </c>
      <c r="L40" s="10">
        <f t="shared" si="0"/>
        <v>82</v>
      </c>
    </row>
    <row r="41" spans="1:12" x14ac:dyDescent="0.35">
      <c r="A41" s="34" t="s">
        <v>107</v>
      </c>
      <c r="B41" s="50" t="s">
        <v>108</v>
      </c>
      <c r="C41" s="51" t="s">
        <v>109</v>
      </c>
      <c r="D41" s="52">
        <v>543000</v>
      </c>
      <c r="E41" s="52">
        <v>120000</v>
      </c>
      <c r="F41" s="12">
        <v>20</v>
      </c>
      <c r="G41" s="12">
        <v>25</v>
      </c>
      <c r="H41" s="12">
        <v>10</v>
      </c>
      <c r="I41" s="12">
        <v>9</v>
      </c>
      <c r="J41" s="12">
        <v>18</v>
      </c>
      <c r="K41" s="12">
        <v>8</v>
      </c>
      <c r="L41" s="10">
        <f t="shared" si="0"/>
        <v>90</v>
      </c>
    </row>
    <row r="42" spans="1:12" x14ac:dyDescent="0.35">
      <c r="A42" s="34" t="s">
        <v>110</v>
      </c>
      <c r="B42" s="44" t="s">
        <v>44</v>
      </c>
      <c r="C42" s="45" t="s">
        <v>111</v>
      </c>
      <c r="D42" s="46">
        <v>240100</v>
      </c>
      <c r="E42" s="46">
        <v>180000</v>
      </c>
      <c r="F42" s="12">
        <v>10</v>
      </c>
      <c r="G42" s="12">
        <v>10</v>
      </c>
      <c r="H42" s="12">
        <v>10</v>
      </c>
      <c r="I42" s="12">
        <v>9</v>
      </c>
      <c r="J42" s="12">
        <v>15</v>
      </c>
      <c r="K42" s="12">
        <v>7</v>
      </c>
      <c r="L42" s="10">
        <f t="shared" si="0"/>
        <v>61</v>
      </c>
    </row>
    <row r="43" spans="1:12" x14ac:dyDescent="0.35">
      <c r="A43" s="34" t="s">
        <v>112</v>
      </c>
      <c r="B43" s="44" t="s">
        <v>44</v>
      </c>
      <c r="C43" s="45" t="s">
        <v>113</v>
      </c>
      <c r="D43" s="46">
        <v>664000</v>
      </c>
      <c r="E43" s="46">
        <v>500000</v>
      </c>
      <c r="F43" s="12">
        <v>20</v>
      </c>
      <c r="G43" s="12">
        <v>30</v>
      </c>
      <c r="H43" s="12">
        <v>10</v>
      </c>
      <c r="I43" s="12">
        <v>9</v>
      </c>
      <c r="J43" s="12">
        <v>20</v>
      </c>
      <c r="K43" s="12">
        <v>8</v>
      </c>
      <c r="L43" s="10">
        <f t="shared" si="0"/>
        <v>97</v>
      </c>
    </row>
  </sheetData>
  <mergeCells count="14">
    <mergeCell ref="F13:K13"/>
    <mergeCell ref="L13:L15"/>
    <mergeCell ref="F14:G14"/>
    <mergeCell ref="H14:K14"/>
    <mergeCell ref="A7:C7"/>
    <mergeCell ref="D8:N8"/>
    <mergeCell ref="D9:N9"/>
    <mergeCell ref="D10:N10"/>
    <mergeCell ref="D11:N11"/>
    <mergeCell ref="A13:A16"/>
    <mergeCell ref="B13:B16"/>
    <mergeCell ref="C13:C16"/>
    <mergeCell ref="D13:D16"/>
    <mergeCell ref="E13:E16"/>
  </mergeCells>
  <dataValidations count="6">
    <dataValidation type="decimal" operator="lessThanOrEqual" allowBlank="1" showInputMessage="1" showErrorMessage="1" error="max. 15" sqref="H17:H43" xr:uid="{004766B7-32B4-4585-BF52-71AA786978E5}">
      <formula1>10</formula1>
    </dataValidation>
    <dataValidation type="decimal" operator="lessThanOrEqual" allowBlank="1" showInputMessage="1" showErrorMessage="1" error="max. 10" sqref="K17:K43" xr:uid="{7D4B79E6-2CD3-4A37-97CF-FE675DD5C20F}">
      <formula1>10</formula1>
    </dataValidation>
    <dataValidation type="decimal" operator="lessThanOrEqual" allowBlank="1" showInputMessage="1" showErrorMessage="1" error="max. 5" sqref="I17:I43" xr:uid="{BF34C9D0-F69F-435A-BDB1-FA3CC39F35AA}">
      <formula1>10</formula1>
    </dataValidation>
    <dataValidation type="decimal" operator="lessThanOrEqual" allowBlank="1" showInputMessage="1" showErrorMessage="1" error="max. 15" sqref="G17:G43" xr:uid="{7B1A1277-0D91-4E8E-9E41-42C9B5737D9A}">
      <formula1>30</formula1>
    </dataValidation>
    <dataValidation type="decimal" operator="lessThanOrEqual" allowBlank="1" showInputMessage="1" showErrorMessage="1" error="max. 10" sqref="J17:J43" xr:uid="{48E4A5DF-857F-46E7-8FB5-D94E5BBFCDBF}">
      <formula1>20</formula1>
    </dataValidation>
    <dataValidation type="decimal" operator="lessThanOrEqual" allowBlank="1" showInputMessage="1" showErrorMessage="1" error="max. 40" sqref="F21:F43" xr:uid="{BC760C49-A166-40BC-A587-E0E6771E9513}">
      <formula1>20</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9F7CF-C0A7-4B48-9302-009DC1CE0738}">
  <dimension ref="A1:U43"/>
  <sheetViews>
    <sheetView showGridLines="0" zoomScale="70" zoomScaleNormal="70" workbookViewId="0"/>
  </sheetViews>
  <sheetFormatPr defaultColWidth="8.81640625" defaultRowHeight="14.5" x14ac:dyDescent="0.35"/>
  <cols>
    <col min="1" max="1" width="14.26953125" customWidth="1"/>
    <col min="2" max="2" width="36.453125" customWidth="1"/>
    <col min="3" max="3" width="40.81640625" customWidth="1"/>
    <col min="4" max="5" width="18.453125" customWidth="1"/>
    <col min="12" max="12" width="10.1796875" customWidth="1"/>
  </cols>
  <sheetData>
    <row r="1" spans="1:21" ht="22.5" x14ac:dyDescent="0.35">
      <c r="A1" s="1" t="s">
        <v>0</v>
      </c>
      <c r="B1" s="2"/>
      <c r="C1" s="2"/>
      <c r="D1" s="2"/>
      <c r="E1" s="2"/>
      <c r="F1" s="2"/>
      <c r="G1" s="2"/>
      <c r="H1" s="2"/>
      <c r="I1" s="2"/>
      <c r="J1" s="2"/>
      <c r="K1" s="2"/>
      <c r="L1" s="2"/>
      <c r="M1" s="2"/>
      <c r="N1" s="2"/>
      <c r="O1" s="2"/>
      <c r="P1" s="2"/>
      <c r="Q1" s="2"/>
      <c r="R1" s="2"/>
      <c r="S1" s="2"/>
      <c r="T1" s="2"/>
      <c r="U1" s="2"/>
    </row>
    <row r="2" spans="1:21" s="28" customFormat="1" ht="12.5" x14ac:dyDescent="0.3">
      <c r="A2" s="11" t="s">
        <v>115</v>
      </c>
      <c r="B2" s="2"/>
      <c r="C2" s="2"/>
      <c r="D2" s="3" t="s">
        <v>2</v>
      </c>
      <c r="E2" s="2"/>
      <c r="F2" s="2"/>
      <c r="G2" s="2"/>
      <c r="H2" s="2"/>
      <c r="I2" s="2"/>
      <c r="J2" s="2"/>
      <c r="K2" s="2"/>
      <c r="L2" s="2"/>
      <c r="M2" s="2"/>
      <c r="N2" s="2"/>
      <c r="O2" s="2"/>
      <c r="P2" s="2"/>
      <c r="Q2" s="2"/>
      <c r="R2" s="2"/>
      <c r="S2" s="2"/>
      <c r="T2" s="2"/>
      <c r="U2" s="2"/>
    </row>
    <row r="3" spans="1:21" s="28" customFormat="1" ht="12.5" x14ac:dyDescent="0.3">
      <c r="A3" s="3" t="s">
        <v>3</v>
      </c>
      <c r="B3" s="2"/>
      <c r="C3" s="2"/>
      <c r="D3" s="5" t="s">
        <v>4</v>
      </c>
      <c r="E3" s="2"/>
      <c r="F3" s="2"/>
      <c r="G3" s="2"/>
      <c r="H3" s="2"/>
      <c r="I3" s="2"/>
      <c r="J3" s="2"/>
      <c r="K3" s="2"/>
      <c r="L3" s="2"/>
      <c r="M3" s="2"/>
      <c r="N3" s="2"/>
      <c r="O3" s="2"/>
      <c r="P3" s="2"/>
      <c r="Q3" s="2"/>
      <c r="R3" s="2"/>
      <c r="S3" s="2"/>
      <c r="T3" s="2"/>
      <c r="U3" s="2"/>
    </row>
    <row r="4" spans="1:21" s="28" customFormat="1" ht="12.5" x14ac:dyDescent="0.3">
      <c r="A4" s="3" t="s">
        <v>5</v>
      </c>
      <c r="B4" s="2"/>
      <c r="C4" s="2"/>
      <c r="D4" s="2" t="s">
        <v>6</v>
      </c>
      <c r="E4" s="2"/>
      <c r="F4" s="2"/>
      <c r="G4" s="2"/>
      <c r="H4" s="2"/>
      <c r="I4" s="2"/>
      <c r="J4" s="2"/>
      <c r="K4" s="2"/>
      <c r="L4" s="2"/>
      <c r="M4" s="2"/>
      <c r="N4" s="2"/>
      <c r="O4" s="2"/>
      <c r="P4" s="2"/>
      <c r="Q4" s="2"/>
      <c r="R4" s="2"/>
      <c r="S4" s="2"/>
      <c r="T4" s="2"/>
      <c r="U4" s="2"/>
    </row>
    <row r="5" spans="1:21" s="28" customFormat="1" ht="12.5" x14ac:dyDescent="0.3">
      <c r="A5" s="11" t="s">
        <v>7</v>
      </c>
      <c r="B5" s="2"/>
      <c r="C5" s="2"/>
      <c r="D5" s="2" t="s">
        <v>8</v>
      </c>
      <c r="E5" s="2"/>
      <c r="F5" s="2"/>
      <c r="G5" s="2"/>
      <c r="H5" s="2"/>
      <c r="I5" s="2"/>
      <c r="J5" s="2"/>
      <c r="K5" s="2"/>
      <c r="L5" s="2"/>
      <c r="M5" s="2"/>
      <c r="N5" s="2"/>
      <c r="O5" s="2"/>
      <c r="P5" s="2"/>
      <c r="Q5" s="2"/>
      <c r="R5" s="2"/>
      <c r="S5" s="2"/>
      <c r="T5" s="2"/>
      <c r="U5" s="2"/>
    </row>
    <row r="6" spans="1:21" s="28" customFormat="1" ht="12.5" x14ac:dyDescent="0.3">
      <c r="A6" s="11" t="s">
        <v>9</v>
      </c>
      <c r="B6" s="2"/>
      <c r="C6" s="2"/>
      <c r="D6" s="2"/>
      <c r="E6" s="2"/>
      <c r="F6" s="2"/>
      <c r="G6" s="2"/>
      <c r="H6" s="2"/>
      <c r="I6" s="2"/>
      <c r="J6" s="2"/>
      <c r="K6" s="2"/>
      <c r="L6" s="2"/>
      <c r="M6" s="2"/>
      <c r="N6" s="2"/>
      <c r="O6" s="2"/>
      <c r="P6" s="2"/>
      <c r="Q6" s="2"/>
      <c r="R6" s="2"/>
      <c r="S6" s="2"/>
      <c r="T6" s="2"/>
      <c r="U6" s="2"/>
    </row>
    <row r="7" spans="1:21" s="28" customFormat="1" ht="13.5" customHeight="1" x14ac:dyDescent="0.3">
      <c r="A7" s="62" t="s">
        <v>10</v>
      </c>
      <c r="B7" s="62"/>
      <c r="C7" s="62"/>
      <c r="D7" s="3" t="s">
        <v>11</v>
      </c>
      <c r="E7" s="2"/>
      <c r="F7" s="2"/>
      <c r="G7" s="2"/>
      <c r="H7" s="2"/>
      <c r="I7" s="2"/>
      <c r="J7" s="2"/>
      <c r="K7" s="2"/>
      <c r="L7" s="2"/>
      <c r="M7" s="2"/>
      <c r="N7" s="2"/>
      <c r="O7" s="2"/>
      <c r="P7" s="2"/>
      <c r="Q7" s="2"/>
      <c r="R7" s="2"/>
      <c r="S7" s="2"/>
      <c r="T7" s="2"/>
      <c r="U7" s="2"/>
    </row>
    <row r="8" spans="1:21" s="28" customFormat="1" ht="13.5" customHeight="1" x14ac:dyDescent="0.3">
      <c r="A8" s="3" t="s">
        <v>12</v>
      </c>
      <c r="B8" s="2"/>
      <c r="C8" s="2"/>
      <c r="D8" s="63" t="s">
        <v>13</v>
      </c>
      <c r="E8" s="63"/>
      <c r="F8" s="63"/>
      <c r="G8" s="63"/>
      <c r="H8" s="63"/>
      <c r="I8" s="63"/>
      <c r="J8" s="63"/>
      <c r="K8" s="63"/>
      <c r="L8" s="63"/>
      <c r="M8" s="63"/>
      <c r="N8" s="63"/>
      <c r="O8" s="2"/>
      <c r="P8" s="2"/>
      <c r="Q8" s="2"/>
      <c r="R8" s="2"/>
      <c r="S8" s="2"/>
      <c r="T8" s="2"/>
      <c r="U8" s="2"/>
    </row>
    <row r="9" spans="1:21" s="28" customFormat="1" ht="37.5" customHeight="1" x14ac:dyDescent="0.3">
      <c r="A9" s="2"/>
      <c r="B9" s="2"/>
      <c r="C9" s="2"/>
      <c r="D9" s="63" t="s">
        <v>14</v>
      </c>
      <c r="E9" s="63"/>
      <c r="F9" s="63"/>
      <c r="G9" s="63"/>
      <c r="H9" s="63"/>
      <c r="I9" s="63"/>
      <c r="J9" s="63"/>
      <c r="K9" s="63"/>
      <c r="L9" s="63"/>
      <c r="M9" s="63"/>
      <c r="N9" s="63"/>
      <c r="O9" s="2"/>
      <c r="P9" s="2"/>
      <c r="Q9" s="2"/>
      <c r="R9" s="2"/>
      <c r="S9" s="2"/>
      <c r="T9" s="2"/>
      <c r="U9" s="2"/>
    </row>
    <row r="10" spans="1:21" s="28" customFormat="1" ht="37.5" customHeight="1" x14ac:dyDescent="0.3">
      <c r="A10" s="2"/>
      <c r="B10" s="2"/>
      <c r="C10" s="2"/>
      <c r="D10" s="63" t="s">
        <v>15</v>
      </c>
      <c r="E10" s="63"/>
      <c r="F10" s="63"/>
      <c r="G10" s="63"/>
      <c r="H10" s="63"/>
      <c r="I10" s="63"/>
      <c r="J10" s="63"/>
      <c r="K10" s="63"/>
      <c r="L10" s="63"/>
      <c r="M10" s="63"/>
      <c r="N10" s="63"/>
      <c r="O10" s="2"/>
      <c r="P10" s="2"/>
      <c r="Q10" s="2"/>
      <c r="R10" s="2"/>
      <c r="S10" s="2"/>
      <c r="T10" s="2"/>
      <c r="U10" s="2"/>
    </row>
    <row r="11" spans="1:21" s="28" customFormat="1" ht="139" customHeight="1" x14ac:dyDescent="0.3">
      <c r="A11" s="2"/>
      <c r="B11" s="2"/>
      <c r="C11" s="2"/>
      <c r="D11" s="63" t="s">
        <v>16</v>
      </c>
      <c r="E11" s="63"/>
      <c r="F11" s="63"/>
      <c r="G11" s="63"/>
      <c r="H11" s="63"/>
      <c r="I11" s="63"/>
      <c r="J11" s="63"/>
      <c r="K11" s="63"/>
      <c r="L11" s="63"/>
      <c r="M11" s="63"/>
      <c r="N11" s="63"/>
      <c r="O11" s="2"/>
      <c r="P11" s="2"/>
      <c r="Q11" s="2"/>
      <c r="R11" s="2"/>
      <c r="S11" s="2"/>
      <c r="T11" s="2"/>
      <c r="U11" s="2"/>
    </row>
    <row r="12" spans="1:21" s="28" customFormat="1" ht="12.5" x14ac:dyDescent="0.3">
      <c r="A12" s="3"/>
      <c r="B12" s="2"/>
      <c r="C12" s="2"/>
      <c r="D12" s="2"/>
      <c r="E12" s="2"/>
      <c r="F12" s="2"/>
      <c r="G12" s="3"/>
      <c r="H12" s="3"/>
      <c r="I12" s="3"/>
      <c r="J12" s="2"/>
      <c r="K12" s="2"/>
      <c r="L12" s="2"/>
      <c r="M12" s="2"/>
      <c r="N12" s="2"/>
      <c r="O12" s="2"/>
    </row>
    <row r="13" spans="1:21" s="28" customFormat="1" ht="15" customHeight="1" x14ac:dyDescent="0.3">
      <c r="A13" s="64" t="s">
        <v>17</v>
      </c>
      <c r="B13" s="59" t="s">
        <v>18</v>
      </c>
      <c r="C13" s="59" t="s">
        <v>19</v>
      </c>
      <c r="D13" s="59" t="s">
        <v>20</v>
      </c>
      <c r="E13" s="66" t="s">
        <v>21</v>
      </c>
      <c r="F13" s="72" t="s">
        <v>22</v>
      </c>
      <c r="G13" s="73"/>
      <c r="H13" s="73"/>
      <c r="I13" s="73"/>
      <c r="J13" s="73"/>
      <c r="K13" s="78"/>
      <c r="L13" s="64" t="s">
        <v>23</v>
      </c>
      <c r="M13" s="2"/>
      <c r="N13" s="2"/>
      <c r="O13" s="2"/>
    </row>
    <row r="14" spans="1:21" s="28" customFormat="1" ht="12.5" x14ac:dyDescent="0.3">
      <c r="A14" s="65"/>
      <c r="B14" s="60"/>
      <c r="C14" s="60"/>
      <c r="D14" s="60"/>
      <c r="E14" s="67"/>
      <c r="F14" s="70" t="s">
        <v>32</v>
      </c>
      <c r="G14" s="71"/>
      <c r="H14" s="74" t="s">
        <v>33</v>
      </c>
      <c r="I14" s="75"/>
      <c r="J14" s="75"/>
      <c r="K14" s="77"/>
      <c r="L14" s="65"/>
      <c r="M14" s="2"/>
      <c r="N14" s="2"/>
      <c r="O14" s="2"/>
    </row>
    <row r="15" spans="1:21" s="28" customFormat="1" ht="108" x14ac:dyDescent="0.3">
      <c r="A15" s="65"/>
      <c r="B15" s="60"/>
      <c r="C15" s="60"/>
      <c r="D15" s="60"/>
      <c r="E15" s="67"/>
      <c r="F15" s="7" t="s">
        <v>34</v>
      </c>
      <c r="G15" s="7" t="s">
        <v>35</v>
      </c>
      <c r="H15" s="7" t="s">
        <v>36</v>
      </c>
      <c r="I15" s="7" t="s">
        <v>37</v>
      </c>
      <c r="J15" s="7" t="s">
        <v>38</v>
      </c>
      <c r="K15" s="9" t="s">
        <v>39</v>
      </c>
      <c r="L15" s="61"/>
      <c r="M15" s="2"/>
      <c r="N15" s="2"/>
      <c r="O15" s="2"/>
    </row>
    <row r="16" spans="1:21" s="28" customFormat="1" ht="29.25" customHeight="1" x14ac:dyDescent="0.3">
      <c r="A16" s="79"/>
      <c r="B16" s="80"/>
      <c r="C16" s="80"/>
      <c r="D16" s="80"/>
      <c r="E16" s="76"/>
      <c r="F16" s="6" t="s">
        <v>40</v>
      </c>
      <c r="G16" s="6" t="s">
        <v>41</v>
      </c>
      <c r="H16" s="6" t="s">
        <v>42</v>
      </c>
      <c r="I16" s="6" t="s">
        <v>42</v>
      </c>
      <c r="J16" s="6" t="s">
        <v>40</v>
      </c>
      <c r="K16" s="6" t="s">
        <v>42</v>
      </c>
      <c r="L16" s="6"/>
      <c r="M16" s="2"/>
      <c r="N16" s="2"/>
      <c r="O16" s="2"/>
    </row>
    <row r="17" spans="1:15" s="28" customFormat="1" ht="12.5" x14ac:dyDescent="0.3">
      <c r="A17" s="34" t="s">
        <v>43</v>
      </c>
      <c r="B17" s="18" t="s">
        <v>44</v>
      </c>
      <c r="C17" s="19" t="s">
        <v>45</v>
      </c>
      <c r="D17" s="20">
        <v>4668410</v>
      </c>
      <c r="E17" s="20">
        <v>1000000</v>
      </c>
      <c r="F17" s="4">
        <v>20</v>
      </c>
      <c r="G17" s="4">
        <v>30</v>
      </c>
      <c r="H17" s="4">
        <v>10</v>
      </c>
      <c r="I17" s="4">
        <v>10</v>
      </c>
      <c r="J17" s="4">
        <v>20</v>
      </c>
      <c r="K17" s="4">
        <v>9</v>
      </c>
      <c r="L17" s="10">
        <f>SUM(F17:K17)</f>
        <v>99</v>
      </c>
      <c r="M17" s="2"/>
      <c r="N17" s="2"/>
      <c r="O17" s="2"/>
    </row>
    <row r="18" spans="1:15" s="28" customFormat="1" ht="12.5" x14ac:dyDescent="0.3">
      <c r="A18" s="34" t="s">
        <v>47</v>
      </c>
      <c r="B18" s="18" t="s">
        <v>48</v>
      </c>
      <c r="C18" s="19" t="s">
        <v>49</v>
      </c>
      <c r="D18" s="20">
        <v>275953</v>
      </c>
      <c r="E18" s="20">
        <v>150000</v>
      </c>
      <c r="F18" s="4">
        <v>18</v>
      </c>
      <c r="G18" s="4">
        <v>25</v>
      </c>
      <c r="H18" s="4">
        <v>10</v>
      </c>
      <c r="I18" s="4">
        <v>10</v>
      </c>
      <c r="J18" s="4">
        <v>13</v>
      </c>
      <c r="K18" s="4">
        <v>8</v>
      </c>
      <c r="L18" s="10">
        <f t="shared" ref="L18:L43" si="0">SUM(F18:K18)</f>
        <v>84</v>
      </c>
      <c r="M18" s="2"/>
      <c r="N18" s="2"/>
      <c r="O18" s="2"/>
    </row>
    <row r="19" spans="1:15" s="28" customFormat="1" ht="12.5" x14ac:dyDescent="0.3">
      <c r="A19" s="34" t="s">
        <v>50</v>
      </c>
      <c r="B19" s="18" t="s">
        <v>51</v>
      </c>
      <c r="C19" s="18" t="s">
        <v>52</v>
      </c>
      <c r="D19" s="20">
        <v>650000</v>
      </c>
      <c r="E19" s="20">
        <v>400000</v>
      </c>
      <c r="F19" s="4">
        <v>20</v>
      </c>
      <c r="G19" s="4">
        <v>20</v>
      </c>
      <c r="H19" s="4">
        <v>10</v>
      </c>
      <c r="I19" s="4">
        <v>9</v>
      </c>
      <c r="J19" s="4">
        <v>15</v>
      </c>
      <c r="K19" s="4">
        <v>9</v>
      </c>
      <c r="L19" s="10">
        <f t="shared" si="0"/>
        <v>83</v>
      </c>
      <c r="M19" s="2"/>
      <c r="N19" s="2"/>
      <c r="O19" s="2"/>
    </row>
    <row r="20" spans="1:15" s="28" customFormat="1" ht="12.5" x14ac:dyDescent="0.3">
      <c r="A20" s="34" t="s">
        <v>53</v>
      </c>
      <c r="B20" s="18" t="s">
        <v>54</v>
      </c>
      <c r="C20" s="19" t="s">
        <v>55</v>
      </c>
      <c r="D20" s="20">
        <v>150000</v>
      </c>
      <c r="E20" s="20">
        <v>75000</v>
      </c>
      <c r="F20" s="4">
        <v>15</v>
      </c>
      <c r="G20" s="4">
        <v>15</v>
      </c>
      <c r="H20" s="4">
        <v>10</v>
      </c>
      <c r="I20" s="4">
        <v>9</v>
      </c>
      <c r="J20" s="4">
        <v>15</v>
      </c>
      <c r="K20" s="4">
        <v>7</v>
      </c>
      <c r="L20" s="10">
        <f t="shared" si="0"/>
        <v>71</v>
      </c>
      <c r="M20" s="2"/>
      <c r="N20" s="2"/>
      <c r="O20" s="2"/>
    </row>
    <row r="21" spans="1:15" s="28" customFormat="1" ht="12.5" x14ac:dyDescent="0.3">
      <c r="A21" s="34" t="s">
        <v>57</v>
      </c>
      <c r="B21" s="18" t="s">
        <v>58</v>
      </c>
      <c r="C21" s="19" t="s">
        <v>59</v>
      </c>
      <c r="D21" s="20">
        <v>73000</v>
      </c>
      <c r="E21" s="20">
        <v>50000</v>
      </c>
      <c r="F21" s="12">
        <v>20</v>
      </c>
      <c r="G21" s="12">
        <v>28</v>
      </c>
      <c r="H21" s="12">
        <v>9</v>
      </c>
      <c r="I21" s="12">
        <v>9</v>
      </c>
      <c r="J21" s="12">
        <v>18</v>
      </c>
      <c r="K21" s="12">
        <v>10</v>
      </c>
      <c r="L21" s="10">
        <f t="shared" si="0"/>
        <v>94</v>
      </c>
      <c r="M21" s="2"/>
      <c r="N21" s="2"/>
      <c r="O21" s="2"/>
    </row>
    <row r="22" spans="1:15" s="28" customFormat="1" ht="12.5" x14ac:dyDescent="0.3">
      <c r="A22" s="35" t="s">
        <v>60</v>
      </c>
      <c r="B22" s="18" t="s">
        <v>51</v>
      </c>
      <c r="C22" s="29" t="s">
        <v>61</v>
      </c>
      <c r="D22" s="30">
        <v>683700</v>
      </c>
      <c r="E22" s="30">
        <v>400000</v>
      </c>
      <c r="F22" s="12">
        <v>20</v>
      </c>
      <c r="G22" s="12">
        <v>30</v>
      </c>
      <c r="H22" s="12">
        <v>10</v>
      </c>
      <c r="I22" s="12">
        <v>10</v>
      </c>
      <c r="J22" s="12">
        <v>18</v>
      </c>
      <c r="K22" s="12">
        <v>10</v>
      </c>
      <c r="L22" s="10">
        <f t="shared" si="0"/>
        <v>98</v>
      </c>
      <c r="M22" s="2"/>
      <c r="N22" s="2"/>
      <c r="O22" s="2"/>
    </row>
    <row r="23" spans="1:15" s="28" customFormat="1" ht="12.5" x14ac:dyDescent="0.3">
      <c r="A23" s="34" t="s">
        <v>62</v>
      </c>
      <c r="B23" s="18" t="s">
        <v>54</v>
      </c>
      <c r="C23" s="19" t="s">
        <v>63</v>
      </c>
      <c r="D23" s="20">
        <v>500000</v>
      </c>
      <c r="E23" s="20">
        <v>250000</v>
      </c>
      <c r="F23" s="12">
        <v>15</v>
      </c>
      <c r="G23" s="12">
        <v>20</v>
      </c>
      <c r="H23" s="12">
        <v>10</v>
      </c>
      <c r="I23" s="12">
        <v>9</v>
      </c>
      <c r="J23" s="12">
        <v>10</v>
      </c>
      <c r="K23" s="12">
        <v>10</v>
      </c>
      <c r="L23" s="10">
        <f t="shared" si="0"/>
        <v>74</v>
      </c>
    </row>
    <row r="24" spans="1:15" x14ac:dyDescent="0.35">
      <c r="A24" s="35" t="s">
        <v>64</v>
      </c>
      <c r="B24" s="31" t="s">
        <v>65</v>
      </c>
      <c r="C24" s="29" t="s">
        <v>66</v>
      </c>
      <c r="D24" s="30">
        <v>2923000</v>
      </c>
      <c r="E24" s="30">
        <v>430000</v>
      </c>
      <c r="F24" s="12">
        <v>10</v>
      </c>
      <c r="G24" s="12">
        <v>20</v>
      </c>
      <c r="H24" s="12">
        <v>10</v>
      </c>
      <c r="I24" s="12">
        <v>9</v>
      </c>
      <c r="J24" s="12">
        <v>10</v>
      </c>
      <c r="K24" s="12">
        <v>9</v>
      </c>
      <c r="L24" s="10">
        <f t="shared" si="0"/>
        <v>68</v>
      </c>
    </row>
    <row r="25" spans="1:15" x14ac:dyDescent="0.35">
      <c r="A25" s="34" t="s">
        <v>67</v>
      </c>
      <c r="B25" s="18" t="s">
        <v>68</v>
      </c>
      <c r="C25" s="19" t="s">
        <v>69</v>
      </c>
      <c r="D25" s="20">
        <v>525000</v>
      </c>
      <c r="E25" s="20">
        <v>400000</v>
      </c>
      <c r="F25" s="12">
        <v>18</v>
      </c>
      <c r="G25" s="12">
        <v>28</v>
      </c>
      <c r="H25" s="12">
        <v>9</v>
      </c>
      <c r="I25" s="12">
        <v>8</v>
      </c>
      <c r="J25" s="12">
        <v>15</v>
      </c>
      <c r="K25" s="12">
        <v>6</v>
      </c>
      <c r="L25" s="10">
        <f t="shared" si="0"/>
        <v>84</v>
      </c>
    </row>
    <row r="26" spans="1:15" x14ac:dyDescent="0.35">
      <c r="A26" s="34" t="s">
        <v>70</v>
      </c>
      <c r="B26" s="18" t="s">
        <v>71</v>
      </c>
      <c r="C26" s="19" t="s">
        <v>72</v>
      </c>
      <c r="D26" s="20">
        <v>86664</v>
      </c>
      <c r="E26" s="20">
        <v>50000</v>
      </c>
      <c r="F26" s="12">
        <v>18</v>
      </c>
      <c r="G26" s="12">
        <v>28</v>
      </c>
      <c r="H26" s="12">
        <v>8</v>
      </c>
      <c r="I26" s="12">
        <v>9</v>
      </c>
      <c r="J26" s="12">
        <v>17</v>
      </c>
      <c r="K26" s="12">
        <v>8</v>
      </c>
      <c r="L26" s="10">
        <f t="shared" si="0"/>
        <v>88</v>
      </c>
    </row>
    <row r="27" spans="1:15" x14ac:dyDescent="0.35">
      <c r="A27" s="34" t="s">
        <v>73</v>
      </c>
      <c r="B27" s="18" t="s">
        <v>54</v>
      </c>
      <c r="C27" s="19" t="s">
        <v>74</v>
      </c>
      <c r="D27" s="20">
        <v>400000</v>
      </c>
      <c r="E27" s="20">
        <v>195000</v>
      </c>
      <c r="F27" s="12">
        <v>15</v>
      </c>
      <c r="G27" s="12">
        <v>20</v>
      </c>
      <c r="H27" s="12">
        <v>10</v>
      </c>
      <c r="I27" s="12">
        <v>5</v>
      </c>
      <c r="J27" s="12">
        <v>10</v>
      </c>
      <c r="K27" s="12">
        <v>10</v>
      </c>
      <c r="L27" s="10">
        <f t="shared" si="0"/>
        <v>70</v>
      </c>
    </row>
    <row r="28" spans="1:15" x14ac:dyDescent="0.35">
      <c r="A28" s="35" t="s">
        <v>75</v>
      </c>
      <c r="B28" s="31" t="s">
        <v>65</v>
      </c>
      <c r="C28" s="29" t="s">
        <v>76</v>
      </c>
      <c r="D28" s="30">
        <v>4843000</v>
      </c>
      <c r="E28" s="30">
        <v>500000</v>
      </c>
      <c r="F28" s="12">
        <v>15</v>
      </c>
      <c r="G28" s="12">
        <v>20</v>
      </c>
      <c r="H28" s="12">
        <v>10</v>
      </c>
      <c r="I28" s="12">
        <v>9</v>
      </c>
      <c r="J28" s="12">
        <v>15</v>
      </c>
      <c r="K28" s="12">
        <v>9</v>
      </c>
      <c r="L28" s="10">
        <f t="shared" si="0"/>
        <v>78</v>
      </c>
    </row>
    <row r="29" spans="1:15" x14ac:dyDescent="0.35">
      <c r="A29" s="35" t="s">
        <v>77</v>
      </c>
      <c r="B29" s="31" t="s">
        <v>78</v>
      </c>
      <c r="C29" s="32" t="s">
        <v>79</v>
      </c>
      <c r="D29" s="30">
        <v>265000</v>
      </c>
      <c r="E29" s="30">
        <v>150000</v>
      </c>
      <c r="F29" s="12">
        <v>20</v>
      </c>
      <c r="G29" s="12">
        <v>25</v>
      </c>
      <c r="H29" s="12">
        <v>8</v>
      </c>
      <c r="I29" s="12">
        <v>8</v>
      </c>
      <c r="J29" s="12">
        <v>18</v>
      </c>
      <c r="K29" s="12">
        <v>10</v>
      </c>
      <c r="L29" s="10">
        <f t="shared" si="0"/>
        <v>89</v>
      </c>
    </row>
    <row r="30" spans="1:15" x14ac:dyDescent="0.35">
      <c r="A30" s="35" t="s">
        <v>81</v>
      </c>
      <c r="B30" s="31" t="s">
        <v>51</v>
      </c>
      <c r="C30" s="29" t="s">
        <v>82</v>
      </c>
      <c r="D30" s="30">
        <v>737500</v>
      </c>
      <c r="E30" s="30">
        <v>200000</v>
      </c>
      <c r="F30" s="12">
        <v>20</v>
      </c>
      <c r="G30" s="12">
        <v>28</v>
      </c>
      <c r="H30" s="12">
        <v>10</v>
      </c>
      <c r="I30" s="12">
        <v>10</v>
      </c>
      <c r="J30" s="12">
        <v>20</v>
      </c>
      <c r="K30" s="12">
        <v>10</v>
      </c>
      <c r="L30" s="10">
        <f t="shared" si="0"/>
        <v>98</v>
      </c>
    </row>
    <row r="31" spans="1:15" x14ac:dyDescent="0.35">
      <c r="A31" s="34" t="s">
        <v>83</v>
      </c>
      <c r="B31" s="18" t="s">
        <v>84</v>
      </c>
      <c r="C31" s="33" t="s">
        <v>85</v>
      </c>
      <c r="D31" s="20">
        <v>160750</v>
      </c>
      <c r="E31" s="20">
        <v>50000</v>
      </c>
      <c r="F31" s="12">
        <v>0</v>
      </c>
      <c r="G31" s="12">
        <v>24</v>
      </c>
      <c r="H31" s="12">
        <v>10</v>
      </c>
      <c r="I31" s="12">
        <v>8</v>
      </c>
      <c r="J31" s="12">
        <v>17</v>
      </c>
      <c r="K31" s="12">
        <v>10</v>
      </c>
      <c r="L31" s="10">
        <f t="shared" si="0"/>
        <v>69</v>
      </c>
    </row>
    <row r="32" spans="1:15" x14ac:dyDescent="0.35">
      <c r="A32" s="34" t="s">
        <v>86</v>
      </c>
      <c r="B32" s="18" t="s">
        <v>84</v>
      </c>
      <c r="C32" s="33" t="s">
        <v>87</v>
      </c>
      <c r="D32" s="20">
        <v>365300</v>
      </c>
      <c r="E32" s="20">
        <v>200000</v>
      </c>
      <c r="F32" s="12">
        <v>20</v>
      </c>
      <c r="G32" s="12">
        <v>27</v>
      </c>
      <c r="H32" s="12">
        <v>9</v>
      </c>
      <c r="I32" s="12">
        <v>9</v>
      </c>
      <c r="J32" s="12">
        <v>18</v>
      </c>
      <c r="K32" s="12">
        <v>10</v>
      </c>
      <c r="L32" s="10">
        <f t="shared" si="0"/>
        <v>93</v>
      </c>
    </row>
    <row r="33" spans="1:12" x14ac:dyDescent="0.35">
      <c r="A33" s="34" t="s">
        <v>88</v>
      </c>
      <c r="B33" s="18" t="s">
        <v>89</v>
      </c>
      <c r="C33" s="33" t="s">
        <v>90</v>
      </c>
      <c r="D33" s="20">
        <v>192000</v>
      </c>
      <c r="E33" s="20">
        <v>50000</v>
      </c>
      <c r="F33" s="12">
        <v>17</v>
      </c>
      <c r="G33" s="12">
        <v>23</v>
      </c>
      <c r="H33" s="12">
        <v>9</v>
      </c>
      <c r="I33" s="12">
        <v>9</v>
      </c>
      <c r="J33" s="12">
        <v>15</v>
      </c>
      <c r="K33" s="12">
        <v>9</v>
      </c>
      <c r="L33" s="10">
        <f t="shared" si="0"/>
        <v>82</v>
      </c>
    </row>
    <row r="34" spans="1:12" x14ac:dyDescent="0.35">
      <c r="A34" s="34" t="s">
        <v>91</v>
      </c>
      <c r="B34" s="44" t="s">
        <v>65</v>
      </c>
      <c r="C34" s="45" t="s">
        <v>66</v>
      </c>
      <c r="D34" s="46">
        <v>699500</v>
      </c>
      <c r="E34" s="46">
        <v>350000</v>
      </c>
      <c r="F34" s="12">
        <v>5</v>
      </c>
      <c r="G34" s="12">
        <v>20</v>
      </c>
      <c r="H34" s="12">
        <v>10</v>
      </c>
      <c r="I34" s="12">
        <v>10</v>
      </c>
      <c r="J34" s="12">
        <v>10</v>
      </c>
      <c r="K34" s="12">
        <v>9</v>
      </c>
      <c r="L34" s="10">
        <f t="shared" si="0"/>
        <v>64</v>
      </c>
    </row>
    <row r="35" spans="1:12" x14ac:dyDescent="0.35">
      <c r="A35" s="34" t="s">
        <v>92</v>
      </c>
      <c r="B35" s="44" t="s">
        <v>93</v>
      </c>
      <c r="C35" s="45" t="s">
        <v>94</v>
      </c>
      <c r="D35" s="46">
        <v>226625</v>
      </c>
      <c r="E35" s="46">
        <v>80000</v>
      </c>
      <c r="F35" s="12">
        <v>18</v>
      </c>
      <c r="G35" s="12">
        <v>25</v>
      </c>
      <c r="H35" s="12">
        <v>10</v>
      </c>
      <c r="I35" s="12">
        <v>10</v>
      </c>
      <c r="J35" s="12">
        <v>17</v>
      </c>
      <c r="K35" s="12">
        <v>9</v>
      </c>
      <c r="L35" s="10">
        <f t="shared" si="0"/>
        <v>89</v>
      </c>
    </row>
    <row r="36" spans="1:12" x14ac:dyDescent="0.35">
      <c r="A36" s="34" t="s">
        <v>95</v>
      </c>
      <c r="B36" s="50" t="s">
        <v>96</v>
      </c>
      <c r="C36" s="51" t="s">
        <v>97</v>
      </c>
      <c r="D36" s="52">
        <v>75505</v>
      </c>
      <c r="E36" s="52">
        <v>50000</v>
      </c>
      <c r="F36" s="12">
        <v>19</v>
      </c>
      <c r="G36" s="12">
        <v>28</v>
      </c>
      <c r="H36" s="12">
        <v>10</v>
      </c>
      <c r="I36" s="12">
        <v>10</v>
      </c>
      <c r="J36" s="12">
        <v>20</v>
      </c>
      <c r="K36" s="12">
        <v>9</v>
      </c>
      <c r="L36" s="10">
        <f t="shared" si="0"/>
        <v>96</v>
      </c>
    </row>
    <row r="37" spans="1:12" x14ac:dyDescent="0.35">
      <c r="A37" s="34" t="s">
        <v>98</v>
      </c>
      <c r="B37" s="50" t="s">
        <v>78</v>
      </c>
      <c r="C37" s="51" t="s">
        <v>99</v>
      </c>
      <c r="D37" s="52">
        <v>650000</v>
      </c>
      <c r="E37" s="52">
        <v>400000</v>
      </c>
      <c r="F37" s="12">
        <v>20</v>
      </c>
      <c r="G37" s="12">
        <v>28</v>
      </c>
      <c r="H37" s="12">
        <v>10</v>
      </c>
      <c r="I37" s="12">
        <v>10</v>
      </c>
      <c r="J37" s="12">
        <v>20</v>
      </c>
      <c r="K37" s="12">
        <v>9</v>
      </c>
      <c r="L37" s="10">
        <f t="shared" si="0"/>
        <v>97</v>
      </c>
    </row>
    <row r="38" spans="1:12" x14ac:dyDescent="0.35">
      <c r="A38" s="34" t="s">
        <v>100</v>
      </c>
      <c r="B38" s="44" t="s">
        <v>54</v>
      </c>
      <c r="C38" s="45" t="s">
        <v>101</v>
      </c>
      <c r="D38" s="46">
        <v>200000</v>
      </c>
      <c r="E38" s="46">
        <v>120000</v>
      </c>
      <c r="F38" s="12">
        <v>15</v>
      </c>
      <c r="G38" s="12">
        <v>25</v>
      </c>
      <c r="H38" s="12">
        <v>10</v>
      </c>
      <c r="I38" s="12">
        <v>10</v>
      </c>
      <c r="J38" s="12">
        <v>10</v>
      </c>
      <c r="K38" s="12">
        <v>7</v>
      </c>
      <c r="L38" s="10">
        <f t="shared" si="0"/>
        <v>77</v>
      </c>
    </row>
    <row r="39" spans="1:12" x14ac:dyDescent="0.35">
      <c r="A39" s="34" t="s">
        <v>102</v>
      </c>
      <c r="B39" s="44" t="s">
        <v>44</v>
      </c>
      <c r="C39" s="45" t="s">
        <v>103</v>
      </c>
      <c r="D39" s="46">
        <v>378900</v>
      </c>
      <c r="E39" s="46">
        <v>320000</v>
      </c>
      <c r="F39" s="12">
        <v>15</v>
      </c>
      <c r="G39" s="12">
        <v>30</v>
      </c>
      <c r="H39" s="12">
        <v>10</v>
      </c>
      <c r="I39" s="12">
        <v>10</v>
      </c>
      <c r="J39" s="12">
        <v>18</v>
      </c>
      <c r="K39" s="12">
        <v>9</v>
      </c>
      <c r="L39" s="10">
        <f t="shared" si="0"/>
        <v>92</v>
      </c>
    </row>
    <row r="40" spans="1:12" x14ac:dyDescent="0.35">
      <c r="A40" s="34" t="s">
        <v>104</v>
      </c>
      <c r="B40" s="44" t="s">
        <v>105</v>
      </c>
      <c r="C40" s="45" t="s">
        <v>106</v>
      </c>
      <c r="D40" s="46">
        <v>106036</v>
      </c>
      <c r="E40" s="46">
        <v>50000</v>
      </c>
      <c r="F40" s="12">
        <v>20</v>
      </c>
      <c r="G40" s="12">
        <v>28</v>
      </c>
      <c r="H40" s="12">
        <v>10</v>
      </c>
      <c r="I40" s="12">
        <v>10</v>
      </c>
      <c r="J40" s="12">
        <v>19</v>
      </c>
      <c r="K40" s="12">
        <v>9</v>
      </c>
      <c r="L40" s="10">
        <f t="shared" si="0"/>
        <v>96</v>
      </c>
    </row>
    <row r="41" spans="1:12" x14ac:dyDescent="0.35">
      <c r="A41" s="34" t="s">
        <v>107</v>
      </c>
      <c r="B41" s="50" t="s">
        <v>108</v>
      </c>
      <c r="C41" s="51" t="s">
        <v>109</v>
      </c>
      <c r="D41" s="52">
        <v>543000</v>
      </c>
      <c r="E41" s="52">
        <v>120000</v>
      </c>
      <c r="F41" s="12">
        <v>20</v>
      </c>
      <c r="G41" s="12">
        <v>25</v>
      </c>
      <c r="H41" s="12">
        <v>10</v>
      </c>
      <c r="I41" s="12">
        <v>10</v>
      </c>
      <c r="J41" s="12">
        <v>18</v>
      </c>
      <c r="K41" s="12">
        <v>9</v>
      </c>
      <c r="L41" s="10">
        <f t="shared" si="0"/>
        <v>92</v>
      </c>
    </row>
    <row r="42" spans="1:12" x14ac:dyDescent="0.35">
      <c r="A42" s="34" t="s">
        <v>110</v>
      </c>
      <c r="B42" s="44" t="s">
        <v>44</v>
      </c>
      <c r="C42" s="45" t="s">
        <v>111</v>
      </c>
      <c r="D42" s="46">
        <v>240100</v>
      </c>
      <c r="E42" s="46">
        <v>180000</v>
      </c>
      <c r="F42" s="12">
        <v>5</v>
      </c>
      <c r="G42" s="12">
        <v>15</v>
      </c>
      <c r="H42" s="12">
        <v>10</v>
      </c>
      <c r="I42" s="12">
        <v>10</v>
      </c>
      <c r="J42" s="12">
        <v>15</v>
      </c>
      <c r="K42" s="12">
        <v>9</v>
      </c>
      <c r="L42" s="10">
        <f t="shared" si="0"/>
        <v>64</v>
      </c>
    </row>
    <row r="43" spans="1:12" x14ac:dyDescent="0.35">
      <c r="A43" s="34" t="s">
        <v>112</v>
      </c>
      <c r="B43" s="44" t="s">
        <v>44</v>
      </c>
      <c r="C43" s="45" t="s">
        <v>113</v>
      </c>
      <c r="D43" s="46">
        <v>664000</v>
      </c>
      <c r="E43" s="46">
        <v>500000</v>
      </c>
      <c r="F43" s="12">
        <v>20</v>
      </c>
      <c r="G43" s="12">
        <v>28</v>
      </c>
      <c r="H43" s="12">
        <v>10</v>
      </c>
      <c r="I43" s="12">
        <v>10</v>
      </c>
      <c r="J43" s="12">
        <v>18</v>
      </c>
      <c r="K43" s="12">
        <v>9</v>
      </c>
      <c r="L43" s="10">
        <f t="shared" si="0"/>
        <v>95</v>
      </c>
    </row>
  </sheetData>
  <mergeCells count="14">
    <mergeCell ref="F13:K13"/>
    <mergeCell ref="L13:L15"/>
    <mergeCell ref="F14:G14"/>
    <mergeCell ref="H14:K14"/>
    <mergeCell ref="A7:C7"/>
    <mergeCell ref="D8:N8"/>
    <mergeCell ref="D9:N9"/>
    <mergeCell ref="D10:N10"/>
    <mergeCell ref="D11:N11"/>
    <mergeCell ref="A13:A16"/>
    <mergeCell ref="B13:B16"/>
    <mergeCell ref="C13:C16"/>
    <mergeCell ref="D13:D16"/>
    <mergeCell ref="E13:E16"/>
  </mergeCells>
  <dataValidations count="6">
    <dataValidation type="decimal" operator="lessThanOrEqual" allowBlank="1" showInputMessage="1" showErrorMessage="1" error="max. 15" sqref="H17:H43" xr:uid="{34F5CFDF-0ABD-4A7D-8EB3-87DD13385A47}">
      <formula1>10</formula1>
    </dataValidation>
    <dataValidation type="decimal" operator="lessThanOrEqual" allowBlank="1" showInputMessage="1" showErrorMessage="1" error="max. 10" sqref="K17:K43" xr:uid="{3D381A08-07A0-46E7-9249-D82DB8EF9B7A}">
      <formula1>10</formula1>
    </dataValidation>
    <dataValidation type="decimal" operator="lessThanOrEqual" allowBlank="1" showInputMessage="1" showErrorMessage="1" error="max. 5" sqref="I17:I43" xr:uid="{39766FB4-34FC-4A69-8D03-83EB2A6CD009}">
      <formula1>10</formula1>
    </dataValidation>
    <dataValidation type="decimal" operator="lessThanOrEqual" allowBlank="1" showInputMessage="1" showErrorMessage="1" error="max. 15" sqref="G17:G43" xr:uid="{F0B63235-A9BB-4E9C-9444-A66A3EADEAAB}">
      <formula1>30</formula1>
    </dataValidation>
    <dataValidation type="decimal" operator="lessThanOrEqual" allowBlank="1" showInputMessage="1" showErrorMessage="1" error="max. 10" sqref="J17:J43" xr:uid="{2B6053E9-1D74-419C-8355-6EF87A434353}">
      <formula1>20</formula1>
    </dataValidation>
    <dataValidation type="decimal" operator="lessThanOrEqual" allowBlank="1" showInputMessage="1" showErrorMessage="1" error="max. 40" sqref="F21:F43" xr:uid="{E8B72FF6-09D4-45EC-97A0-4DED1C462A32}">
      <formula1>20</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fd1ed75-4b1a-45aa-85d1-65d48fe2931c">
      <Terms xmlns="http://schemas.microsoft.com/office/infopath/2007/PartnerControls"/>
    </lcf76f155ced4ddcb4097134ff3c332f>
    <TaxCatchAll xmlns="0b3a04af-ca41-4258-a70a-afb1da0fb2b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C40861AA4BB684D8DB38611A5605F1E" ma:contentTypeVersion="12" ma:contentTypeDescription="Vytvoří nový dokument" ma:contentTypeScope="" ma:versionID="eff19cdf78642efe6a725c4b3602a7e6">
  <xsd:schema xmlns:xsd="http://www.w3.org/2001/XMLSchema" xmlns:xs="http://www.w3.org/2001/XMLSchema" xmlns:p="http://schemas.microsoft.com/office/2006/metadata/properties" xmlns:ns2="2fd1ed75-4b1a-45aa-85d1-65d48fe2931c" xmlns:ns3="0b3a04af-ca41-4258-a70a-afb1da0fb2b2" targetNamespace="http://schemas.microsoft.com/office/2006/metadata/properties" ma:root="true" ma:fieldsID="7b5178510a0b05c143967025bdfe25ec" ns2:_="" ns3:_="">
    <xsd:import namespace="2fd1ed75-4b1a-45aa-85d1-65d48fe2931c"/>
    <xsd:import namespace="0b3a04af-ca41-4258-a70a-afb1da0fb2b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ed75-4b1a-45aa-85d1-65d48fe293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Značky obrázků" ma:readOnly="false" ma:fieldId="{5cf76f15-5ced-4ddc-b409-7134ff3c332f}" ma:taxonomyMulti="true" ma:sspId="8702f465-936c-43c5-a0b5-29d111817f1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3a04af-ca41-4258-a70a-afb1da0fb2b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d18cad8-679f-4dac-b51e-7dce160a5acd}" ma:internalName="TaxCatchAll" ma:showField="CatchAllData" ma:web="0b3a04af-ca41-4258-a70a-afb1da0fb2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E5BFE8-B3DE-43F4-A580-7B4BE8DA5A94}">
  <ds:schemaRefs>
    <ds:schemaRef ds:uri="http://schemas.microsoft.com/sharepoint/v3/contenttype/forms"/>
  </ds:schemaRefs>
</ds:datastoreItem>
</file>

<file path=customXml/itemProps2.xml><?xml version="1.0" encoding="utf-8"?>
<ds:datastoreItem xmlns:ds="http://schemas.openxmlformats.org/officeDocument/2006/customXml" ds:itemID="{AA52E71D-5FC6-4EDA-B317-BC464BC45C3C}">
  <ds:schemaRefs>
    <ds:schemaRef ds:uri="http://schemas.microsoft.com/office/2006/metadata/properties"/>
    <ds:schemaRef ds:uri="http://schemas.microsoft.com/office/infopath/2007/PartnerControls"/>
    <ds:schemaRef ds:uri="2fd1ed75-4b1a-45aa-85d1-65d48fe2931c"/>
    <ds:schemaRef ds:uri="0b3a04af-ca41-4258-a70a-afb1da0fb2b2"/>
  </ds:schemaRefs>
</ds:datastoreItem>
</file>

<file path=customXml/itemProps3.xml><?xml version="1.0" encoding="utf-8"?>
<ds:datastoreItem xmlns:ds="http://schemas.openxmlformats.org/officeDocument/2006/customXml" ds:itemID="{EC40F8F2-0E8F-41EB-B7AD-669245786E7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1</vt:i4>
      </vt:variant>
    </vt:vector>
  </HeadingPairs>
  <TitlesOfParts>
    <vt:vector size="7" baseType="lpstr">
      <vt:lpstr>ucast na zahr. fest. a cenach</vt:lpstr>
      <vt:lpstr>DKr</vt:lpstr>
      <vt:lpstr>DKu</vt:lpstr>
      <vt:lpstr>MP</vt:lpstr>
      <vt:lpstr>MŠ</vt:lpstr>
      <vt:lpstr>ZK</vt:lpstr>
      <vt:lpstr>'ucast na zahr. fest. a cenach'!Oblast_tisku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Kateřina Vojkůvková</dc:creator>
  <cp:keywords/>
  <dc:description/>
  <cp:lastModifiedBy>Marie Ilkivová</cp:lastModifiedBy>
  <cp:revision/>
  <dcterms:created xsi:type="dcterms:W3CDTF">2013-12-06T22:03:05Z</dcterms:created>
  <dcterms:modified xsi:type="dcterms:W3CDTF">2026-05-11T11:47:37Z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0x0101009C40861AA4BB684D8DB38611A5605F1E</vt:lpwstr>
  </property>
  <property fmtid="{D5CDD505-2E9C-101B-9397-08002B2CF9AE}" pid="3" name="MediaServiceImageTags">
    <vt:lpwstr/>
  </property>
  <property fmtid="{D5CDD505-2E9C-101B-9397-08002B2CF9AE}" pid="4" name="Order">
    <vt:r8>205100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ies>
</file>