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4_INF_rada/3. jednání 21. 4. 2026 a 27. 4. 2026/web/"/>
    </mc:Choice>
  </mc:AlternateContent>
  <xr:revisionPtr revIDLastSave="104" documentId="8_{83F258F3-B810-438A-80BD-D16C21A7EC37}" xr6:coauthVersionLast="47" xr6:coauthVersionMax="47" xr10:uidLastSave="{8D2FE4C2-5D99-4543-B367-449911F7C4BC}"/>
  <bookViews>
    <workbookView xWindow="-110" yWindow="-110" windowWidth="19420" windowHeight="11500" xr2:uid="{00000000-000D-0000-FFFF-FFFF00000000}"/>
  </bookViews>
  <sheets>
    <sheet name="Film. vzdělávání" sheetId="2" r:id="rId1"/>
    <sheet name="DKr" sheetId="3" r:id="rId2"/>
    <sheet name="DKu" sheetId="4" r:id="rId3"/>
    <sheet name="MP" sheetId="5" r:id="rId4"/>
    <sheet name="MŠ" sheetId="6" r:id="rId5"/>
    <sheet name="ZK" sheetId="7" r:id="rId6"/>
  </sheets>
  <definedNames>
    <definedName name="_xlnm.Print_Area" localSheetId="0">'Film. vzdělávání'!$A$1:$N$35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M18" i="2"/>
  <c r="M27" i="2"/>
  <c r="M19" i="2"/>
  <c r="M26" i="2"/>
  <c r="M22" i="2"/>
  <c r="M20" i="2"/>
  <c r="M28" i="2"/>
  <c r="M30" i="2"/>
  <c r="M23" i="2"/>
  <c r="M25" i="2"/>
  <c r="M24" i="2"/>
  <c r="M21" i="2"/>
  <c r="M29" i="2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S17" i="2"/>
  <c r="S18" i="2"/>
  <c r="S27" i="2"/>
  <c r="S19" i="2"/>
  <c r="S26" i="2"/>
  <c r="S22" i="2"/>
  <c r="S20" i="2"/>
  <c r="S28" i="2"/>
  <c r="S30" i="2"/>
  <c r="S23" i="2"/>
  <c r="S25" i="2"/>
  <c r="S24" i="2"/>
  <c r="S21" i="2"/>
  <c r="S29" i="2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N31" i="2" l="1"/>
  <c r="N32" i="2" s="1"/>
  <c r="E31" i="2"/>
  <c r="D31" i="2"/>
</calcChain>
</file>

<file path=xl/sharedStrings.xml><?xml version="1.0" encoding="utf-8"?>
<sst xmlns="http://schemas.openxmlformats.org/spreadsheetml/2006/main" count="504" uniqueCount="90">
  <si>
    <t>Filmové vzdělávání – jednoletý grant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</si>
  <si>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2026-D-8-1-21</t>
    </r>
  </si>
  <si>
    <t>Cíle podpory audiovize: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</si>
  <si>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</si>
  <si>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Podpora zvyšování kvalifikace českých profesionálů a profesionálek v audiovizi prostřednictvím 
vzdělávacích platforem a projektů.</t>
  </si>
  <si>
    <r>
      <t>Dotační okruh:</t>
    </r>
    <r>
      <rPr>
        <sz val="9.5"/>
        <color theme="1"/>
        <rFont val="Arial"/>
        <family val="2"/>
        <charset val="238"/>
      </rPr>
      <t xml:space="preserve"> Vzdělávání a výchova v oblasti audiovize</t>
    </r>
  </si>
  <si>
    <t>2. Podpora konkurenceschopnosti českých vzdělávacích platforem s mezinárodním přesahem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</si>
  <si>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30. 12. 2025–30. 01. 2026</t>
    </r>
  </si>
  <si>
    <t>3. Podpora diverzifikace zacílení vzdělávacích programů pro různé štábové profese</t>
  </si>
  <si>
    <r>
      <t>Finanční alokace:</t>
    </r>
    <r>
      <rPr>
        <sz val="9.5"/>
        <rFont val="Arial"/>
        <family val="2"/>
        <charset val="238"/>
      </rPr>
      <t xml:space="preserve"> 10 000 000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</si>
  <si>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 o podporu audiovize, nejpozději však do 31. 03. 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</si>
  <si>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</si>
  <si>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</si>
  <si>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>Podpora je určena pro jednoleté vzdělávací projekty, které jsou určené pro vzdělávání českých i zahraničních 
profesionálů a profesionálek z oblasti audiovize.</t>
  </si>
  <si>
    <t>Podpora je určena pro projekty s minimálně 20 % českou účastí (počet účastníků, observerů).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</si>
  <si>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</si>
  <si>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</si>
  <si>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</si>
  <si>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</si>
  <si>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</si>
  <si>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</si>
  <si>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</si>
  <si>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</si>
  <si>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</si>
  <si>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</si>
  <si>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</si>
  <si>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</si>
  <si>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</si>
  <si>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</si>
  <si>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</si>
  <si>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</si>
  <si>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ve vztahu k výzvě</t>
  </si>
  <si>
    <t>Potenciál pro účastníky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</si>
  <si>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</si>
  <si>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</si>
  <si>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</si>
  <si>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</si>
  <si>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</si>
  <si>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</si>
  <si>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</si>
  <si>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0-25</t>
  </si>
  <si>
    <t>0-5</t>
  </si>
  <si>
    <t>455-2026</t>
  </si>
  <si>
    <t>POWER NAP, z. s.</t>
  </si>
  <si>
    <t>POWER NAP: Podpůrný workshop pro začínající producentstvo 2026</t>
  </si>
  <si>
    <t>457-2026</t>
  </si>
  <si>
    <t>Akademie múzických umění v Praze v.š.</t>
  </si>
  <si>
    <t>Vzdělávací programy institutu MIDPOINT 2026</t>
  </si>
  <si>
    <t>459-2026</t>
  </si>
  <si>
    <t>Národní filmový archiv</t>
  </si>
  <si>
    <t>Kurz klasické filmové projekce / nadstavbové vzdělávání pro promítače/ky III.</t>
  </si>
  <si>
    <t>462-2026</t>
  </si>
  <si>
    <t>My Street Films, z.s.</t>
  </si>
  <si>
    <t>Laboratoř tvůrčí kondice</t>
  </si>
  <si>
    <t>479-2026</t>
  </si>
  <si>
    <t>Pro-DIGI z.s.</t>
  </si>
  <si>
    <t>Nové kino 2026</t>
  </si>
  <si>
    <t>502-2026</t>
  </si>
  <si>
    <t>Televizní institut s.r.o.</t>
  </si>
  <si>
    <t>TVIsion</t>
  </si>
  <si>
    <t>510-2026</t>
  </si>
  <si>
    <t>DOC.DREAM services s.r.o.</t>
  </si>
  <si>
    <t>Emerging Producers - Czech Wave</t>
  </si>
  <si>
    <t>512-2026</t>
  </si>
  <si>
    <t>moloko film s.r.o.</t>
  </si>
  <si>
    <t>Future Memory Lab</t>
  </si>
  <si>
    <t>513-2026</t>
  </si>
  <si>
    <t>OUTPITCH z. s.</t>
  </si>
  <si>
    <t>OUTPITCH 2026</t>
  </si>
  <si>
    <t>514-2026</t>
  </si>
  <si>
    <t>Asociace režisérů, scenáristů a dramaturgů - ARAS, z.s.</t>
  </si>
  <si>
    <t>Poděl</t>
  </si>
  <si>
    <t>515-2026</t>
  </si>
  <si>
    <t>Institut dokumentárního filmu</t>
  </si>
  <si>
    <t>DocForward Lab: Audience, Impact &amp; AI</t>
  </si>
  <si>
    <t xml:space="preserve">516-2026 </t>
  </si>
  <si>
    <t>ANOMALIA z.s.</t>
  </si>
  <si>
    <t>ANOMALIA Story &amp; Art Labs</t>
  </si>
  <si>
    <t>517-2026</t>
  </si>
  <si>
    <t>DOK.Incubator z.s.</t>
  </si>
  <si>
    <t>dok.incubator workshopy 2026</t>
  </si>
  <si>
    <t>518-2026</t>
  </si>
  <si>
    <t>Kamera Oko s.r.o.</t>
  </si>
  <si>
    <t>13. Kameramanské dny 2026</t>
  </si>
  <si>
    <t>zbývá</t>
  </si>
  <si>
    <t>Cíle podpory kinematografie:</t>
  </si>
  <si>
    <t>Potenciál pro publikum</t>
  </si>
  <si>
    <t>Realizační tým</t>
  </si>
  <si>
    <t>radní nebodoval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</si>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</sst>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/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9" fontId="3" fillId="2" borderId="3" xfId="3" applyFont="1" applyFill="1" applyBorder="1" applyAlignment="1">
      <alignment horizontal="left" vertical="top"/>
    </xf>
    <xf numFmtId="0" fontId="9" fillId="0" borderId="19" xfId="0" applyFont="1" applyBorder="1"/>
    <xf numFmtId="3" fontId="9" fillId="0" borderId="19" xfId="0" applyNumberFormat="1" applyFont="1" applyBorder="1"/>
    <xf numFmtId="0" fontId="6" fillId="0" borderId="19" xfId="0" applyFont="1" applyBorder="1"/>
    <xf numFmtId="9" fontId="9" fillId="0" borderId="19" xfId="0" applyNumberFormat="1" applyFont="1" applyBorder="1" applyAlignment="1">
      <alignment horizontal="center"/>
    </xf>
    <xf numFmtId="9" fontId="6" fillId="0" borderId="19" xfId="0" applyNumberFormat="1" applyFont="1" applyBorder="1" applyAlignment="1">
      <alignment horizontal="center"/>
    </xf>
    <xf numFmtId="9" fontId="9" fillId="0" borderId="19" xfId="0" applyNumberFormat="1" applyFont="1" applyBorder="1" applyAlignment="1">
      <alignment horizontal="center" wrapText="1"/>
    </xf>
    <xf numFmtId="14" fontId="9" fillId="0" borderId="19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2" fontId="3" fillId="2" borderId="0" xfId="0" applyNumberFormat="1" applyFont="1" applyFill="1" applyAlignment="1">
      <alignment horizontal="left" vertical="top"/>
    </xf>
    <xf numFmtId="3" fontId="9" fillId="0" borderId="2" xfId="0" applyNumberFormat="1" applyFont="1" applyBorder="1"/>
    <xf numFmtId="3" fontId="6" fillId="0" borderId="2" xfId="0" applyNumberFormat="1" applyFont="1" applyBorder="1" applyAlignment="1">
      <alignment horizontal="right" vertical="top"/>
    </xf>
    <xf numFmtId="3" fontId="6" fillId="0" borderId="19" xfId="0" applyNumberFormat="1" applyFont="1" applyBorder="1" applyAlignment="1">
      <alignment horizontal="right" vertical="top"/>
    </xf>
    <xf numFmtId="0" fontId="9" fillId="2" borderId="19" xfId="0" applyFont="1" applyFill="1" applyBorder="1"/>
    <xf numFmtId="9" fontId="3" fillId="2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zoomScale="70" zoomScaleNormal="70" workbookViewId="0">
      <selection activeCell="A2" sqref="A2"/>
    </sheetView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43.54296875" style="2" customWidth="1"/>
    <col min="4" max="4" width="15.453125" style="2" customWidth="1"/>
    <col min="5" max="5" width="15" style="2" customWidth="1"/>
    <col min="6" max="6" width="15.54296875" style="2" customWidth="1"/>
    <col min="7" max="7" width="9.54296875" style="2" customWidth="1"/>
    <col min="8" max="8" width="9.453125" style="2" customWidth="1"/>
    <col min="9" max="9" width="10" style="2" customWidth="1"/>
    <col min="10" max="13" width="9.453125" style="2" customWidth="1"/>
    <col min="14" max="14" width="14.453125" style="2" customWidth="1"/>
    <col min="15" max="18" width="13.54296875" style="2" customWidth="1"/>
    <col min="19" max="19" width="17" style="2" customWidth="1"/>
    <col min="20" max="16384" width="9.1796875" style="2"/>
  </cols>
  <sheetData>
    <row r="1" spans="1:19" ht="38.25" customHeight="1" x14ac:dyDescent="0.35">
      <c r="A1" s="1" t="s">
        <v>0</v>
      </c>
    </row>
    <row r="2" spans="1:19" ht="15" customHeight="1" x14ac:dyDescent="0.35">
      <c r="A2" s="19" t="s">
        <v>1</v>
      </c>
      <c r="B2" s="20"/>
      <c r="C2" s="20"/>
      <c r="D2" s="19" t="s">
        <v>2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9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9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9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9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9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9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9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9" ht="14.25" customHeight="1" x14ac:dyDescent="0.35"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9" ht="13.5" customHeight="1" x14ac:dyDescent="0.35"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9" ht="15" customHeight="1" x14ac:dyDescent="0.35">
      <c r="A12" s="3"/>
      <c r="H12" s="3"/>
      <c r="I12" s="3"/>
      <c r="J12" s="3"/>
      <c r="N12" s="12"/>
    </row>
    <row r="13" spans="1:19" ht="15" customHeight="1" x14ac:dyDescent="0.35">
      <c r="A13" s="46" t="s">
        <v>15</v>
      </c>
      <c r="B13" s="42" t="s">
        <v>16</v>
      </c>
      <c r="C13" s="42" t="s">
        <v>17</v>
      </c>
      <c r="D13" s="42" t="s">
        <v>18</v>
      </c>
      <c r="E13" s="50" t="s">
        <v>19</v>
      </c>
      <c r="F13" s="55" t="s">
        <v>20</v>
      </c>
      <c r="G13" s="60" t="s">
        <v>21</v>
      </c>
      <c r="H13" s="61"/>
      <c r="I13" s="61"/>
      <c r="J13" s="61"/>
      <c r="K13" s="61"/>
      <c r="L13" s="61"/>
      <c r="M13" s="42" t="s">
        <v>22</v>
      </c>
      <c r="N13" s="42" t="s">
        <v>23</v>
      </c>
      <c r="O13" s="53" t="s">
        <v>24</v>
      </c>
      <c r="P13" s="53" t="s">
        <v>25</v>
      </c>
      <c r="Q13" s="42" t="s">
        <v>26</v>
      </c>
      <c r="R13" s="42" t="s">
        <v>27</v>
      </c>
      <c r="S13" s="42" t="s">
        <v>28</v>
      </c>
    </row>
    <row r="14" spans="1:19" ht="14.5" customHeight="1" x14ac:dyDescent="0.35">
      <c r="A14" s="47"/>
      <c r="B14" s="43"/>
      <c r="C14" s="43"/>
      <c r="D14" s="43"/>
      <c r="E14" s="51"/>
      <c r="F14" s="56"/>
      <c r="G14" s="58" t="s">
        <v>29</v>
      </c>
      <c r="H14" s="59"/>
      <c r="I14" s="40" t="s">
        <v>30</v>
      </c>
      <c r="J14" s="41"/>
      <c r="K14" s="41"/>
      <c r="L14" s="41"/>
      <c r="M14" s="43"/>
      <c r="N14" s="43"/>
      <c r="O14" s="54"/>
      <c r="P14" s="54"/>
      <c r="Q14" s="43"/>
      <c r="R14" s="43"/>
      <c r="S14" s="43"/>
    </row>
    <row r="15" spans="1:19" ht="78" customHeight="1" x14ac:dyDescent="0.35">
      <c r="A15" s="47"/>
      <c r="B15" s="43"/>
      <c r="C15" s="43"/>
      <c r="D15" s="43"/>
      <c r="E15" s="51"/>
      <c r="F15" s="57"/>
      <c r="G15" s="10" t="s">
        <v>31</v>
      </c>
      <c r="H15" s="10" t="s">
        <v>32</v>
      </c>
      <c r="I15" s="10" t="s">
        <v>33</v>
      </c>
      <c r="J15" s="10" t="s">
        <v>34</v>
      </c>
      <c r="K15" s="10" t="s">
        <v>35</v>
      </c>
      <c r="L15" s="16" t="s">
        <v>36</v>
      </c>
      <c r="M15" s="44"/>
      <c r="N15" s="43"/>
      <c r="O15" s="54"/>
      <c r="P15" s="54"/>
      <c r="Q15" s="43"/>
      <c r="R15" s="43"/>
      <c r="S15" s="43"/>
    </row>
    <row r="16" spans="1:19" ht="31" customHeight="1" x14ac:dyDescent="0.35">
      <c r="A16" s="48"/>
      <c r="B16" s="49"/>
      <c r="C16" s="49"/>
      <c r="D16" s="49"/>
      <c r="E16" s="52"/>
      <c r="F16" s="15"/>
      <c r="G16" s="22" t="s">
        <v>37</v>
      </c>
      <c r="H16" s="22" t="s">
        <v>38</v>
      </c>
      <c r="I16" s="22" t="s">
        <v>39</v>
      </c>
      <c r="J16" s="22" t="s">
        <v>39</v>
      </c>
      <c r="K16" s="22" t="s">
        <v>40</v>
      </c>
      <c r="L16" s="22" t="s">
        <v>41</v>
      </c>
      <c r="M16" s="9"/>
      <c r="N16" s="49"/>
      <c r="O16" s="54"/>
      <c r="P16" s="54"/>
      <c r="Q16" s="43"/>
      <c r="R16" s="43"/>
      <c r="S16" s="43"/>
    </row>
    <row r="17" spans="1:21" ht="12.75" customHeight="1" x14ac:dyDescent="0.2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36"/>
      <c r="G17" s="7">
        <v>29</v>
      </c>
      <c r="H17" s="7">
        <v>18.666699999999999</v>
      </c>
      <c r="I17" s="7">
        <v>9</v>
      </c>
      <c r="J17" s="7">
        <v>9.6667000000000005</v>
      </c>
      <c r="K17" s="7">
        <v>23.333300000000001</v>
      </c>
      <c r="L17" s="7">
        <v>5</v>
      </c>
      <c r="M17" s="17">
        <f t="shared" ref="M17:M30" si="0">SUM(G17:L17)</f>
        <v>94.666699999999992</v>
      </c>
      <c r="N17" s="33">
        <v>2500000</v>
      </c>
      <c r="O17" s="27">
        <v>0.32</v>
      </c>
      <c r="P17" s="37">
        <v>0.5</v>
      </c>
      <c r="Q17" s="30">
        <v>46418</v>
      </c>
      <c r="R17" s="31">
        <v>46477</v>
      </c>
      <c r="S17" s="23">
        <f t="shared" ref="S17:S30" si="1">N17/(0.8*D17)</f>
        <v>0.11721538407467905</v>
      </c>
      <c r="U17" s="32"/>
    </row>
    <row r="18" spans="1:21" ht="12.75" customHeight="1" x14ac:dyDescent="0.2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36"/>
      <c r="G18" s="7">
        <v>28.333300000000001</v>
      </c>
      <c r="H18" s="7">
        <v>18</v>
      </c>
      <c r="I18" s="7">
        <v>10</v>
      </c>
      <c r="J18" s="7">
        <v>10</v>
      </c>
      <c r="K18" s="7">
        <v>21.666699999999999</v>
      </c>
      <c r="L18" s="7">
        <v>4.3333000000000004</v>
      </c>
      <c r="M18" s="17">
        <f t="shared" si="0"/>
        <v>92.333299999999994</v>
      </c>
      <c r="N18" s="25">
        <v>150000</v>
      </c>
      <c r="O18" s="27">
        <v>0.54</v>
      </c>
      <c r="P18" s="37">
        <v>0.8</v>
      </c>
      <c r="Q18" s="30">
        <v>46387</v>
      </c>
      <c r="R18" s="31">
        <v>46477</v>
      </c>
      <c r="S18" s="23">
        <f t="shared" si="1"/>
        <v>0.67666323823959296</v>
      </c>
      <c r="U18" s="32"/>
    </row>
    <row r="19" spans="1:21" ht="12.75" customHeight="1" x14ac:dyDescent="0.25">
      <c r="A19" s="24" t="s">
        <v>54</v>
      </c>
      <c r="B19" s="24" t="s">
        <v>55</v>
      </c>
      <c r="C19" s="24" t="s">
        <v>56</v>
      </c>
      <c r="D19" s="25">
        <v>728850</v>
      </c>
      <c r="E19" s="25">
        <v>325000</v>
      </c>
      <c r="F19" s="36"/>
      <c r="G19" s="7">
        <v>28.333300000000001</v>
      </c>
      <c r="H19" s="7">
        <v>16.333300000000001</v>
      </c>
      <c r="I19" s="7">
        <v>9.6667000000000005</v>
      </c>
      <c r="J19" s="7">
        <v>9.6667000000000005</v>
      </c>
      <c r="K19" s="7">
        <v>22</v>
      </c>
      <c r="L19" s="7">
        <v>3.6667000000000001</v>
      </c>
      <c r="M19" s="17">
        <f t="shared" si="0"/>
        <v>89.666700000000006</v>
      </c>
      <c r="N19" s="25">
        <v>325000</v>
      </c>
      <c r="O19" s="27">
        <v>0.79</v>
      </c>
      <c r="P19" s="37">
        <v>0.8</v>
      </c>
      <c r="Q19" s="30">
        <v>46477</v>
      </c>
      <c r="R19" s="31">
        <v>46477</v>
      </c>
      <c r="S19" s="23">
        <f t="shared" si="1"/>
        <v>0.55738492145160179</v>
      </c>
      <c r="U19" s="32"/>
    </row>
    <row r="20" spans="1:21" ht="12.75" customHeight="1" x14ac:dyDescent="0.25">
      <c r="A20" s="24" t="s">
        <v>63</v>
      </c>
      <c r="B20" s="26" t="s">
        <v>64</v>
      </c>
      <c r="C20" s="24" t="s">
        <v>65</v>
      </c>
      <c r="D20" s="25">
        <v>1150000</v>
      </c>
      <c r="E20" s="25">
        <v>580000</v>
      </c>
      <c r="F20" s="36"/>
      <c r="G20" s="7">
        <v>26.666699999999999</v>
      </c>
      <c r="H20" s="7">
        <v>16.666699999999999</v>
      </c>
      <c r="I20" s="7">
        <v>10</v>
      </c>
      <c r="J20" s="7">
        <v>9.6667000000000005</v>
      </c>
      <c r="K20" s="7">
        <v>21.333300000000001</v>
      </c>
      <c r="L20" s="7">
        <v>4.3333000000000004</v>
      </c>
      <c r="M20" s="17">
        <f t="shared" si="0"/>
        <v>88.666699999999992</v>
      </c>
      <c r="N20" s="33">
        <v>580000</v>
      </c>
      <c r="O20" s="27">
        <v>0.72</v>
      </c>
      <c r="P20" s="37">
        <v>0.8</v>
      </c>
      <c r="Q20" s="30">
        <v>46387</v>
      </c>
      <c r="R20" s="31">
        <v>46477</v>
      </c>
      <c r="S20" s="23">
        <f t="shared" si="1"/>
        <v>0.63043478260869568</v>
      </c>
      <c r="U20" s="32"/>
    </row>
    <row r="21" spans="1:21" ht="12.75" customHeight="1" x14ac:dyDescent="0.25">
      <c r="A21" s="24" t="s">
        <v>81</v>
      </c>
      <c r="B21" s="24" t="s">
        <v>82</v>
      </c>
      <c r="C21" s="24" t="s">
        <v>83</v>
      </c>
      <c r="D21" s="25">
        <v>330000</v>
      </c>
      <c r="E21" s="25">
        <v>150000</v>
      </c>
      <c r="F21" s="36"/>
      <c r="G21" s="7">
        <v>24.666699999999999</v>
      </c>
      <c r="H21" s="7">
        <v>17.333300000000001</v>
      </c>
      <c r="I21" s="7">
        <v>9.6667000000000005</v>
      </c>
      <c r="J21" s="7">
        <v>9.3332999999999995</v>
      </c>
      <c r="K21" s="7">
        <v>22</v>
      </c>
      <c r="L21" s="7">
        <v>4.6666999999999996</v>
      </c>
      <c r="M21" s="17">
        <f t="shared" si="0"/>
        <v>87.666700000000006</v>
      </c>
      <c r="N21" s="25">
        <v>150000</v>
      </c>
      <c r="O21" s="29">
        <v>0.74</v>
      </c>
      <c r="P21" s="37">
        <v>0.8</v>
      </c>
      <c r="Q21" s="31">
        <v>46477</v>
      </c>
      <c r="R21" s="31">
        <v>46477</v>
      </c>
      <c r="S21" s="23">
        <f t="shared" si="1"/>
        <v>0.56818181818181823</v>
      </c>
      <c r="U21" s="32"/>
    </row>
    <row r="22" spans="1:21" ht="12.75" customHeight="1" x14ac:dyDescent="0.2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36"/>
      <c r="G22" s="7">
        <v>25</v>
      </c>
      <c r="H22" s="7">
        <v>18.666699999999999</v>
      </c>
      <c r="I22" s="7">
        <v>9.6667000000000005</v>
      </c>
      <c r="J22" s="7">
        <v>9.6667000000000005</v>
      </c>
      <c r="K22" s="7">
        <v>19.666699999999999</v>
      </c>
      <c r="L22" s="7">
        <v>4</v>
      </c>
      <c r="M22" s="17">
        <f t="shared" si="0"/>
        <v>86.666799999999995</v>
      </c>
      <c r="N22" s="34">
        <v>500000</v>
      </c>
      <c r="O22" s="27">
        <v>0.77</v>
      </c>
      <c r="P22" s="37">
        <v>0.8</v>
      </c>
      <c r="Q22" s="30">
        <v>46387</v>
      </c>
      <c r="R22" s="31">
        <v>46477</v>
      </c>
      <c r="S22" s="23">
        <f t="shared" si="1"/>
        <v>0.90194097698246622</v>
      </c>
      <c r="U22" s="32"/>
    </row>
    <row r="23" spans="1:21" ht="12.75" customHeight="1" x14ac:dyDescent="0.25">
      <c r="A23" s="24" t="s">
        <v>72</v>
      </c>
      <c r="B23" s="24" t="s">
        <v>73</v>
      </c>
      <c r="C23" s="24" t="s">
        <v>74</v>
      </c>
      <c r="D23" s="25">
        <v>2209605</v>
      </c>
      <c r="E23" s="25">
        <v>1000000</v>
      </c>
      <c r="F23" s="36"/>
      <c r="G23" s="7">
        <v>24.333300000000001</v>
      </c>
      <c r="H23" s="7">
        <v>17.666699999999999</v>
      </c>
      <c r="I23" s="7">
        <v>9.6667000000000005</v>
      </c>
      <c r="J23" s="7">
        <v>9.6667000000000005</v>
      </c>
      <c r="K23" s="7">
        <v>20</v>
      </c>
      <c r="L23" s="7">
        <v>4.3333000000000004</v>
      </c>
      <c r="M23" s="17">
        <f t="shared" si="0"/>
        <v>85.666699999999992</v>
      </c>
      <c r="N23" s="25">
        <v>1000000</v>
      </c>
      <c r="O23" s="27">
        <v>0.63</v>
      </c>
      <c r="P23" s="37">
        <v>0.8</v>
      </c>
      <c r="Q23" s="30">
        <v>46387</v>
      </c>
      <c r="R23" s="31">
        <v>46477</v>
      </c>
      <c r="S23" s="23">
        <f t="shared" si="1"/>
        <v>0.56571197114416383</v>
      </c>
      <c r="U23" s="32"/>
    </row>
    <row r="24" spans="1:21" ht="12.75" customHeight="1" x14ac:dyDescent="0.25">
      <c r="A24" s="24" t="s">
        <v>78</v>
      </c>
      <c r="B24" s="24" t="s">
        <v>79</v>
      </c>
      <c r="C24" s="24" t="s">
        <v>80</v>
      </c>
      <c r="D24" s="25">
        <v>10541800</v>
      </c>
      <c r="E24" s="25">
        <v>4900000</v>
      </c>
      <c r="F24" s="36"/>
      <c r="G24" s="7">
        <v>27</v>
      </c>
      <c r="H24" s="7">
        <v>18.333300000000001</v>
      </c>
      <c r="I24" s="7">
        <v>9.3332999999999995</v>
      </c>
      <c r="J24" s="7">
        <v>9.3332999999999995</v>
      </c>
      <c r="K24" s="7">
        <v>17.333300000000001</v>
      </c>
      <c r="L24" s="7">
        <v>4.3333000000000004</v>
      </c>
      <c r="M24" s="17">
        <f t="shared" si="0"/>
        <v>85.666499999999999</v>
      </c>
      <c r="N24" s="35">
        <v>3500000</v>
      </c>
      <c r="O24" s="28">
        <v>0.8</v>
      </c>
      <c r="P24" s="37">
        <v>0.8</v>
      </c>
      <c r="Q24" s="31">
        <v>46418</v>
      </c>
      <c r="R24" s="31">
        <v>46477</v>
      </c>
      <c r="S24" s="23">
        <f t="shared" si="1"/>
        <v>0.41501451365042025</v>
      </c>
      <c r="U24" s="32"/>
    </row>
    <row r="25" spans="1:21" ht="12.75" customHeight="1" x14ac:dyDescent="0.25">
      <c r="A25" s="24" t="s">
        <v>75</v>
      </c>
      <c r="B25" s="24" t="s">
        <v>76</v>
      </c>
      <c r="C25" s="24" t="s">
        <v>77</v>
      </c>
      <c r="D25" s="25">
        <v>1657700</v>
      </c>
      <c r="E25" s="25">
        <v>850000</v>
      </c>
      <c r="F25" s="36"/>
      <c r="G25" s="7">
        <v>24</v>
      </c>
      <c r="H25" s="7">
        <v>15.666700000000001</v>
      </c>
      <c r="I25" s="7">
        <v>9.6667000000000005</v>
      </c>
      <c r="J25" s="7">
        <v>9.3332999999999995</v>
      </c>
      <c r="K25" s="7">
        <v>17.666699999999999</v>
      </c>
      <c r="L25" s="7">
        <v>4</v>
      </c>
      <c r="M25" s="17">
        <f t="shared" si="0"/>
        <v>80.333399999999997</v>
      </c>
      <c r="N25" s="33">
        <v>650000</v>
      </c>
      <c r="O25" s="27">
        <v>0.51</v>
      </c>
      <c r="P25" s="37">
        <v>0.8</v>
      </c>
      <c r="Q25" s="30">
        <v>46387</v>
      </c>
      <c r="R25" s="31">
        <v>46477</v>
      </c>
      <c r="S25" s="23">
        <f t="shared" si="1"/>
        <v>0.49013693671955116</v>
      </c>
      <c r="U25" s="32"/>
    </row>
    <row r="26" spans="1:21" ht="12.75" customHeight="1" x14ac:dyDescent="0.25">
      <c r="A26" s="24" t="s">
        <v>57</v>
      </c>
      <c r="B26" s="24" t="s">
        <v>58</v>
      </c>
      <c r="C26" s="24" t="s">
        <v>59</v>
      </c>
      <c r="D26" s="25">
        <v>1129000</v>
      </c>
      <c r="E26" s="25">
        <v>800000</v>
      </c>
      <c r="F26" s="8"/>
      <c r="G26" s="7">
        <v>18.666699999999999</v>
      </c>
      <c r="H26" s="7">
        <v>13.666700000000001</v>
      </c>
      <c r="I26" s="7">
        <v>9</v>
      </c>
      <c r="J26" s="7">
        <v>9.3332999999999995</v>
      </c>
      <c r="K26" s="7">
        <v>13.333299999999999</v>
      </c>
      <c r="L26" s="7">
        <v>4</v>
      </c>
      <c r="M26" s="17">
        <f t="shared" si="0"/>
        <v>68</v>
      </c>
      <c r="N26" s="34"/>
      <c r="O26" s="27">
        <v>0.71</v>
      </c>
      <c r="P26" s="13"/>
      <c r="Q26" s="30">
        <v>46477</v>
      </c>
      <c r="R26" s="14"/>
      <c r="S26" s="23">
        <f t="shared" si="1"/>
        <v>0</v>
      </c>
      <c r="U26" s="32"/>
    </row>
    <row r="27" spans="1:21" ht="12.75" customHeight="1" x14ac:dyDescent="0.25">
      <c r="A27" s="24" t="s">
        <v>51</v>
      </c>
      <c r="B27" s="24" t="s">
        <v>52</v>
      </c>
      <c r="C27" s="24" t="s">
        <v>53</v>
      </c>
      <c r="D27" s="25">
        <v>582000</v>
      </c>
      <c r="E27" s="25">
        <v>350000</v>
      </c>
      <c r="F27" s="8"/>
      <c r="G27" s="7">
        <v>18.666699999999999</v>
      </c>
      <c r="H27" s="7">
        <v>13.333299999999999</v>
      </c>
      <c r="I27" s="7">
        <v>8.3332999999999995</v>
      </c>
      <c r="J27" s="7">
        <v>9</v>
      </c>
      <c r="K27" s="7">
        <v>14</v>
      </c>
      <c r="L27" s="7">
        <v>4.3333000000000004</v>
      </c>
      <c r="M27" s="17">
        <f t="shared" si="0"/>
        <v>67.666600000000003</v>
      </c>
      <c r="N27" s="34"/>
      <c r="O27" s="27">
        <v>0.69</v>
      </c>
      <c r="P27" s="13"/>
      <c r="Q27" s="30">
        <v>46477</v>
      </c>
      <c r="R27" s="14"/>
      <c r="S27" s="23">
        <f t="shared" si="1"/>
        <v>0</v>
      </c>
      <c r="U27" s="32"/>
    </row>
    <row r="28" spans="1:21" ht="12.75" customHeight="1" x14ac:dyDescent="0.25">
      <c r="A28" s="24" t="s">
        <v>66</v>
      </c>
      <c r="B28" s="24" t="s">
        <v>67</v>
      </c>
      <c r="C28" s="24" t="s">
        <v>68</v>
      </c>
      <c r="D28" s="25">
        <v>520000</v>
      </c>
      <c r="E28" s="25">
        <v>220000</v>
      </c>
      <c r="F28" s="8"/>
      <c r="G28" s="7">
        <v>20.333300000000001</v>
      </c>
      <c r="H28" s="7">
        <v>12.666700000000001</v>
      </c>
      <c r="I28" s="7">
        <v>6.6666999999999996</v>
      </c>
      <c r="J28" s="7">
        <v>7.3333000000000004</v>
      </c>
      <c r="K28" s="7">
        <v>16.333300000000001</v>
      </c>
      <c r="L28" s="7">
        <v>3.6667000000000001</v>
      </c>
      <c r="M28" s="17">
        <f t="shared" si="0"/>
        <v>67</v>
      </c>
      <c r="N28" s="34"/>
      <c r="O28" s="27">
        <v>0.55000000000000004</v>
      </c>
      <c r="P28" s="13"/>
      <c r="Q28" s="30">
        <v>46387</v>
      </c>
      <c r="R28" s="14"/>
      <c r="S28" s="23">
        <f t="shared" si="1"/>
        <v>0</v>
      </c>
      <c r="U28" s="32"/>
    </row>
    <row r="29" spans="1:21" ht="12.75" customHeight="1" x14ac:dyDescent="0.25">
      <c r="A29" s="24" t="s">
        <v>42</v>
      </c>
      <c r="B29" s="24" t="s">
        <v>43</v>
      </c>
      <c r="C29" s="24" t="s">
        <v>44</v>
      </c>
      <c r="D29" s="25">
        <v>475000</v>
      </c>
      <c r="E29" s="25">
        <v>360000</v>
      </c>
      <c r="F29" s="8"/>
      <c r="G29" s="7">
        <v>16.666699999999999</v>
      </c>
      <c r="H29" s="7">
        <v>13</v>
      </c>
      <c r="I29" s="7">
        <v>7.3333000000000004</v>
      </c>
      <c r="J29" s="7">
        <v>9</v>
      </c>
      <c r="K29" s="7">
        <v>11</v>
      </c>
      <c r="L29" s="7">
        <v>4.3333000000000004</v>
      </c>
      <c r="M29" s="17">
        <f t="shared" si="0"/>
        <v>61.333300000000001</v>
      </c>
      <c r="N29" s="34"/>
      <c r="O29" s="27">
        <v>0.76</v>
      </c>
      <c r="P29" s="13"/>
      <c r="Q29" s="30">
        <v>46387</v>
      </c>
      <c r="R29" s="14"/>
      <c r="S29" s="23">
        <f t="shared" si="1"/>
        <v>0</v>
      </c>
      <c r="U29" s="32"/>
    </row>
    <row r="30" spans="1:21" ht="12.75" customHeight="1" x14ac:dyDescent="0.25">
      <c r="A30" s="24" t="s">
        <v>69</v>
      </c>
      <c r="B30" s="24" t="s">
        <v>70</v>
      </c>
      <c r="C30" s="24" t="s">
        <v>71</v>
      </c>
      <c r="D30" s="25">
        <v>616000</v>
      </c>
      <c r="E30" s="25">
        <v>300000</v>
      </c>
      <c r="F30" s="8"/>
      <c r="G30" s="7">
        <v>18.666699999999999</v>
      </c>
      <c r="H30" s="7">
        <v>12.666700000000001</v>
      </c>
      <c r="I30" s="7">
        <v>6.3333000000000004</v>
      </c>
      <c r="J30" s="7">
        <v>7.3333000000000004</v>
      </c>
      <c r="K30" s="7">
        <v>11.333299999999999</v>
      </c>
      <c r="L30" s="7">
        <v>4</v>
      </c>
      <c r="M30" s="17">
        <f t="shared" si="0"/>
        <v>60.333300000000001</v>
      </c>
      <c r="N30" s="34"/>
      <c r="O30" s="27">
        <v>0.78</v>
      </c>
      <c r="P30" s="13"/>
      <c r="Q30" s="30">
        <v>46387</v>
      </c>
      <c r="R30" s="14"/>
      <c r="S30" s="23">
        <f t="shared" si="1"/>
        <v>0</v>
      </c>
      <c r="U30" s="32"/>
    </row>
    <row r="31" spans="1:21" ht="12.5" x14ac:dyDescent="0.35">
      <c r="A31" s="4"/>
      <c r="B31" s="4"/>
      <c r="C31" s="4"/>
      <c r="D31" s="5">
        <f>SUM(D17:D30)</f>
        <v>47570323</v>
      </c>
      <c r="E31" s="5">
        <f>SUM(E17:E30)</f>
        <v>12985000</v>
      </c>
      <c r="F31" s="6"/>
      <c r="G31" s="4"/>
      <c r="H31" s="4"/>
      <c r="I31" s="4"/>
      <c r="J31" s="4"/>
      <c r="K31" s="4"/>
      <c r="L31" s="4"/>
      <c r="M31" s="4"/>
      <c r="N31" s="5">
        <f>SUM(N17:N30)</f>
        <v>9355000</v>
      </c>
      <c r="O31" s="11"/>
      <c r="P31" s="11"/>
      <c r="Q31" s="11"/>
      <c r="R31" s="11"/>
      <c r="S31" s="11"/>
    </row>
    <row r="32" spans="1:21" ht="12.5" x14ac:dyDescent="0.35">
      <c r="A32" s="4"/>
      <c r="B32" s="4"/>
      <c r="C32" s="4"/>
      <c r="D32" s="4"/>
      <c r="E32" s="6"/>
      <c r="F32" s="6"/>
      <c r="G32" s="4"/>
      <c r="H32" s="4"/>
      <c r="I32" s="4"/>
      <c r="J32" s="4"/>
      <c r="K32" s="4"/>
      <c r="L32" s="4"/>
      <c r="M32" s="4" t="s">
        <v>84</v>
      </c>
      <c r="N32" s="21">
        <f>10000000-N31</f>
        <v>645000</v>
      </c>
    </row>
  </sheetData>
  <sortState xmlns:xlrd2="http://schemas.microsoft.com/office/spreadsheetml/2017/richdata2" ref="A17:U30">
    <sortCondition descending="1" ref="U17:U30"/>
  </sortState>
  <mergeCells count="24">
    <mergeCell ref="S13:S16"/>
    <mergeCell ref="Q13:Q16"/>
    <mergeCell ref="R13:R16"/>
    <mergeCell ref="A13:A16"/>
    <mergeCell ref="B13:B16"/>
    <mergeCell ref="C13:C16"/>
    <mergeCell ref="D13:D16"/>
    <mergeCell ref="E13:E16"/>
    <mergeCell ref="O13:O16"/>
    <mergeCell ref="P13:P16"/>
    <mergeCell ref="F13:F15"/>
    <mergeCell ref="G14:H14"/>
    <mergeCell ref="N13:N16"/>
    <mergeCell ref="G13:L13"/>
    <mergeCell ref="A7:C7"/>
    <mergeCell ref="D9:N9"/>
    <mergeCell ref="D8:N8"/>
    <mergeCell ref="D11:N11"/>
    <mergeCell ref="D10:N10"/>
    <mergeCell ref="D5:N5"/>
    <mergeCell ref="D4:N4"/>
    <mergeCell ref="D3:N3"/>
    <mergeCell ref="I14:L14"/>
    <mergeCell ref="M13:M15"/>
  </mergeCells>
  <dataValidations count="9">
    <dataValidation type="decimal" operator="lessThanOrEqual" allowBlank="1" showInputMessage="1" showErrorMessage="1" error="max. 10" sqref="I17:J30 L18:L30" xr:uid="{00000000-0002-0000-0000-000002000000}">
      <formula1>10</formula1>
    </dataValidation>
    <dataValidation type="decimal" operator="lessThanOrEqual" allowBlank="1" showInputMessage="1" showErrorMessage="1" error="max. 40" sqref="G1:G14 G31:G1048576" xr:uid="{455206AB-272C-4442-881C-D18D965C05C8}">
      <formula1>30</formula1>
    </dataValidation>
    <dataValidation type="decimal" operator="lessThanOrEqual" allowBlank="1" showInputMessage="1" showErrorMessage="1" error="max. 15" sqref="H1:H14 H31:H1048576" xr:uid="{37106ABD-97C6-46B9-914C-6CF9639698BC}">
      <formula1>20</formula1>
    </dataValidation>
    <dataValidation type="decimal" operator="lessThanOrEqual" allowBlank="1" showInputMessage="1" showErrorMessage="1" error="max. 15" sqref="I1:I14 I31:I1048576" xr:uid="{3431AA0E-F13B-41B0-B6D4-FD7FE5A102DE}">
      <formula1>5</formula1>
    </dataValidation>
    <dataValidation type="decimal" operator="lessThanOrEqual" allowBlank="1" showInputMessage="1" showErrorMessage="1" error="max. 10" sqref="K1:K14 K31:K1048576" xr:uid="{0F02FD49-69C7-4C11-ADFA-DC3AFE8B3B16}">
      <formula1>25</formula1>
    </dataValidation>
    <dataValidation type="decimal" operator="lessThanOrEqual" allowBlank="1" showInputMessage="1" showErrorMessage="1" error="max. 30" sqref="G17:G30" xr:uid="{C93F7607-0FEE-46E3-B3C5-E5A11CD778C0}">
      <formula1>30</formula1>
    </dataValidation>
    <dataValidation type="decimal" operator="lessThanOrEqual" allowBlank="1" showInputMessage="1" showErrorMessage="1" error="max. 20" sqref="H17:H30" xr:uid="{547A5123-6551-47B1-8130-9A8D22574C64}">
      <formula1>20</formula1>
    </dataValidation>
    <dataValidation type="decimal" operator="lessThanOrEqual" allowBlank="1" showInputMessage="1" showErrorMessage="1" error="max. 25" sqref="K17:K30" xr:uid="{3C8D7028-A751-401E-9418-4AED350F32E0}">
      <formula1>25</formula1>
    </dataValidation>
    <dataValidation type="decimal" operator="lessThanOrEqual" allowBlank="1" showInputMessage="1" showErrorMessage="1" error="max. 5" sqref="L17" xr:uid="{25A04F74-0F33-4ACA-A1A7-7635F9C5DB49}">
      <formula1>5</formula1>
    </dataValidation>
  </dataValidations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2655-A18C-4CE0-9EBF-5C3967A7A063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 s="2" customFormat="1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21" s="2" customFormat="1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21" s="2" customFormat="1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6" t="s">
        <v>15</v>
      </c>
      <c r="B12" s="42" t="s">
        <v>16</v>
      </c>
      <c r="C12" s="42" t="s">
        <v>17</v>
      </c>
      <c r="D12" s="42" t="s">
        <v>18</v>
      </c>
      <c r="E12" s="50" t="s">
        <v>19</v>
      </c>
      <c r="F12" s="60" t="s">
        <v>21</v>
      </c>
      <c r="G12" s="61"/>
      <c r="H12" s="61"/>
      <c r="I12" s="61"/>
      <c r="J12" s="61"/>
      <c r="K12" s="62"/>
      <c r="L12" s="42" t="s">
        <v>22</v>
      </c>
      <c r="M12" s="2"/>
      <c r="N12" s="2"/>
      <c r="O12" s="2"/>
    </row>
    <row r="13" spans="1:21" x14ac:dyDescent="0.35">
      <c r="A13" s="47"/>
      <c r="B13" s="43"/>
      <c r="C13" s="43"/>
      <c r="D13" s="43"/>
      <c r="E13" s="51"/>
      <c r="F13" s="40" t="s">
        <v>29</v>
      </c>
      <c r="G13" s="63"/>
      <c r="H13" s="40" t="s">
        <v>30</v>
      </c>
      <c r="I13" s="41"/>
      <c r="J13" s="41"/>
      <c r="K13" s="63"/>
      <c r="L13" s="43"/>
      <c r="M13" s="2"/>
      <c r="N13" s="2"/>
      <c r="O13" s="2"/>
    </row>
    <row r="14" spans="1:21" ht="108" x14ac:dyDescent="0.35">
      <c r="A14" s="47"/>
      <c r="B14" s="43"/>
      <c r="C14" s="43"/>
      <c r="D14" s="43"/>
      <c r="E14" s="51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44"/>
      <c r="M14" s="2"/>
      <c r="N14" s="2"/>
      <c r="O14" s="2"/>
    </row>
    <row r="15" spans="1:21" ht="29.25" customHeight="1" x14ac:dyDescent="0.35">
      <c r="A15" s="48"/>
      <c r="B15" s="49"/>
      <c r="C15" s="49"/>
      <c r="D15" s="49"/>
      <c r="E15" s="52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17</v>
      </c>
      <c r="G16" s="7">
        <v>15</v>
      </c>
      <c r="H16" s="7">
        <v>10</v>
      </c>
      <c r="I16" s="7">
        <v>10</v>
      </c>
      <c r="J16" s="7">
        <v>11</v>
      </c>
      <c r="K16" s="7">
        <v>5</v>
      </c>
      <c r="L16" s="17">
        <f>SUM(F16:K16)</f>
        <v>68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28</v>
      </c>
      <c r="G17" s="7">
        <v>18</v>
      </c>
      <c r="H17" s="7">
        <v>9</v>
      </c>
      <c r="I17" s="7">
        <v>9</v>
      </c>
      <c r="J17" s="7">
        <v>22</v>
      </c>
      <c r="K17" s="7">
        <v>5</v>
      </c>
      <c r="L17" s="17">
        <f t="shared" ref="L17:L29" si="0">SUM(F17:K17)</f>
        <v>91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28</v>
      </c>
      <c r="G18" s="7">
        <v>17</v>
      </c>
      <c r="H18" s="7">
        <v>10</v>
      </c>
      <c r="I18" s="7">
        <v>10</v>
      </c>
      <c r="J18" s="7">
        <v>20</v>
      </c>
      <c r="K18" s="7">
        <v>4</v>
      </c>
      <c r="L18" s="17">
        <f t="shared" si="0"/>
        <v>89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19</v>
      </c>
      <c r="G19" s="7">
        <v>13</v>
      </c>
      <c r="H19" s="7">
        <v>10</v>
      </c>
      <c r="I19" s="7">
        <v>10</v>
      </c>
      <c r="J19" s="7">
        <v>12</v>
      </c>
      <c r="K19" s="7">
        <v>5</v>
      </c>
      <c r="L19" s="17">
        <f t="shared" si="0"/>
        <v>69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27</v>
      </c>
      <c r="G20" s="7">
        <v>13</v>
      </c>
      <c r="H20" s="7">
        <v>10</v>
      </c>
      <c r="I20" s="7">
        <v>9</v>
      </c>
      <c r="J20" s="7">
        <v>22</v>
      </c>
      <c r="K20" s="7">
        <v>3</v>
      </c>
      <c r="L20" s="17">
        <f t="shared" si="0"/>
        <v>84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16</v>
      </c>
      <c r="G21" s="7">
        <v>12</v>
      </c>
      <c r="H21" s="7">
        <v>10</v>
      </c>
      <c r="I21" s="7">
        <v>10</v>
      </c>
      <c r="J21" s="7">
        <v>15</v>
      </c>
      <c r="K21" s="7">
        <v>5</v>
      </c>
      <c r="L21" s="17">
        <f t="shared" si="0"/>
        <v>68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24</v>
      </c>
      <c r="G22" s="7">
        <v>18</v>
      </c>
      <c r="H22" s="7">
        <v>10</v>
      </c>
      <c r="I22" s="7">
        <v>10</v>
      </c>
      <c r="J22" s="7">
        <v>18</v>
      </c>
      <c r="K22" s="7">
        <v>4</v>
      </c>
      <c r="L22" s="17">
        <f t="shared" si="0"/>
        <v>84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27</v>
      </c>
      <c r="G23" s="7">
        <v>18</v>
      </c>
      <c r="H23" s="7">
        <v>10</v>
      </c>
      <c r="I23" s="7">
        <v>10</v>
      </c>
      <c r="J23" s="7">
        <v>19</v>
      </c>
      <c r="K23" s="7">
        <v>5</v>
      </c>
      <c r="L23" s="17">
        <f t="shared" si="0"/>
        <v>89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20</v>
      </c>
      <c r="G24" s="7">
        <v>10</v>
      </c>
      <c r="H24" s="7">
        <v>10</v>
      </c>
      <c r="I24" s="7">
        <v>9</v>
      </c>
      <c r="J24" s="7">
        <v>14</v>
      </c>
      <c r="K24" s="7">
        <v>4</v>
      </c>
      <c r="L24" s="17">
        <f t="shared" si="0"/>
        <v>67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17</v>
      </c>
      <c r="G25" s="7">
        <v>12</v>
      </c>
      <c r="H25" s="7">
        <v>10</v>
      </c>
      <c r="I25" s="7">
        <v>9</v>
      </c>
      <c r="J25" s="7">
        <v>12</v>
      </c>
      <c r="K25" s="7">
        <v>5</v>
      </c>
      <c r="L25" s="17">
        <f t="shared" si="0"/>
        <v>65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24</v>
      </c>
      <c r="G26" s="7">
        <v>16</v>
      </c>
      <c r="H26" s="7">
        <v>10</v>
      </c>
      <c r="I26" s="7">
        <v>10</v>
      </c>
      <c r="J26" s="7">
        <v>18</v>
      </c>
      <c r="K26" s="7">
        <v>5</v>
      </c>
      <c r="L26" s="17">
        <f t="shared" si="0"/>
        <v>83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24</v>
      </c>
      <c r="G27" s="7">
        <v>15</v>
      </c>
      <c r="H27" s="7">
        <v>10</v>
      </c>
      <c r="I27" s="7">
        <v>10</v>
      </c>
      <c r="J27" s="7">
        <v>20</v>
      </c>
      <c r="K27" s="7">
        <v>5</v>
      </c>
      <c r="L27" s="17">
        <f t="shared" si="0"/>
        <v>84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26</v>
      </c>
      <c r="G28" s="7">
        <v>18</v>
      </c>
      <c r="H28" s="7">
        <v>10</v>
      </c>
      <c r="I28" s="7">
        <v>10</v>
      </c>
      <c r="J28" s="7">
        <v>18</v>
      </c>
      <c r="K28" s="7">
        <v>5</v>
      </c>
      <c r="L28" s="17">
        <f t="shared" si="0"/>
        <v>87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20</v>
      </c>
      <c r="G29" s="7">
        <v>15</v>
      </c>
      <c r="H29" s="7">
        <v>10</v>
      </c>
      <c r="I29" s="7">
        <v>9</v>
      </c>
      <c r="J29" s="7">
        <v>20</v>
      </c>
      <c r="K29" s="7">
        <v>4</v>
      </c>
      <c r="L29" s="17">
        <f t="shared" si="0"/>
        <v>78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A7:C7"/>
    <mergeCell ref="D8:N8"/>
    <mergeCell ref="D9:N9"/>
    <mergeCell ref="A12:A15"/>
    <mergeCell ref="B12:B15"/>
    <mergeCell ref="C12:C15"/>
    <mergeCell ref="D12:D15"/>
    <mergeCell ref="E12:E15"/>
    <mergeCell ref="D3:N3"/>
    <mergeCell ref="D4:N4"/>
    <mergeCell ref="D5:N5"/>
    <mergeCell ref="F12:K12"/>
    <mergeCell ref="L12:L14"/>
    <mergeCell ref="F13:G13"/>
    <mergeCell ref="H13:K13"/>
  </mergeCells>
  <dataValidations count="10">
    <dataValidation type="decimal" operator="lessThanOrEqual" allowBlank="1" showInputMessage="1" showErrorMessage="1" error="max. 5" sqref="I17:I29" xr:uid="{2015674A-7A13-45BD-8BC8-84903AC15BFA}">
      <formula1>10</formula1>
    </dataValidation>
    <dataValidation type="decimal" operator="lessThanOrEqual" allowBlank="1" showInputMessage="1" showErrorMessage="1" error="max. 10" sqref="I16 H16:H29" xr:uid="{D479DABD-49C0-44FE-95AF-6D384DED2CBA}">
      <formula1>10</formula1>
    </dataValidation>
    <dataValidation type="decimal" operator="lessThanOrEqual" allowBlank="1" showInputMessage="1" showErrorMessage="1" error="max. 40" sqref="G1:G9 F10:F14 F30:F1048576" xr:uid="{44DC0050-0433-4896-B263-B97DCB453265}">
      <formula1>30</formula1>
    </dataValidation>
    <dataValidation type="decimal" operator="lessThanOrEqual" allowBlank="1" showInputMessage="1" showErrorMessage="1" error="max. 15" sqref="H1:H9 G10:G14 G30:G1048576" xr:uid="{1194379F-7DDD-4574-A518-C2BE8127C8BC}">
      <formula1>20</formula1>
    </dataValidation>
    <dataValidation type="decimal" operator="lessThanOrEqual" allowBlank="1" showInputMessage="1" showErrorMessage="1" error="max. 15" sqref="I1:I9 H10:H14 H30:H1048576" xr:uid="{691F10BF-B1BA-4172-ABBA-8A4CAC7E8973}">
      <formula1>5</formula1>
    </dataValidation>
    <dataValidation type="decimal" operator="lessThanOrEqual" allowBlank="1" showInputMessage="1" showErrorMessage="1" error="max. 10" sqref="K1:K9 J10:J14 J30:J1048576" xr:uid="{54D8D068-DC2C-4292-964F-B024DA4D388B}">
      <formula1>25</formula1>
    </dataValidation>
    <dataValidation type="decimal" operator="lessThanOrEqual" allowBlank="1" showInputMessage="1" showErrorMessage="1" error="max. 30" sqref="F16:F29" xr:uid="{A026A40B-DEDB-40D2-B222-A89501939892}">
      <formula1>30</formula1>
    </dataValidation>
    <dataValidation type="decimal" operator="lessThanOrEqual" allowBlank="1" showInputMessage="1" showErrorMessage="1" error="max. 20" sqref="G16:G29" xr:uid="{5520E986-1D93-4724-A2C2-54E6029D3D73}">
      <formula1>20</formula1>
    </dataValidation>
    <dataValidation type="decimal" operator="lessThanOrEqual" allowBlank="1" showInputMessage="1" showErrorMessage="1" error="max. 25" sqref="J16:J29" xr:uid="{224E0F19-8F10-4440-B8D3-B2C2AE7783E8}">
      <formula1>25</formula1>
    </dataValidation>
    <dataValidation type="decimal" operator="lessThanOrEqual" allowBlank="1" showInputMessage="1" showErrorMessage="1" error="max. 5" sqref="K16:K29" xr:uid="{17D27745-A1DD-49D4-89B2-0140790F0922}">
      <formula1>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F4CB-35C1-4A25-99C9-241AACA6CA6B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 s="2" customFormat="1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21" s="2" customFormat="1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21" s="2" customFormat="1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6" t="s">
        <v>15</v>
      </c>
      <c r="B12" s="42" t="s">
        <v>16</v>
      </c>
      <c r="C12" s="42" t="s">
        <v>17</v>
      </c>
      <c r="D12" s="42" t="s">
        <v>18</v>
      </c>
      <c r="E12" s="50" t="s">
        <v>19</v>
      </c>
      <c r="F12" s="60" t="s">
        <v>21</v>
      </c>
      <c r="G12" s="61"/>
      <c r="H12" s="61"/>
      <c r="I12" s="61"/>
      <c r="J12" s="61"/>
      <c r="K12" s="62"/>
      <c r="L12" s="42" t="s">
        <v>22</v>
      </c>
      <c r="M12" s="2"/>
      <c r="N12" s="2"/>
      <c r="O12" s="2"/>
    </row>
    <row r="13" spans="1:21" x14ac:dyDescent="0.35">
      <c r="A13" s="47"/>
      <c r="B13" s="43"/>
      <c r="C13" s="43"/>
      <c r="D13" s="43"/>
      <c r="E13" s="51"/>
      <c r="F13" s="40" t="s">
        <v>29</v>
      </c>
      <c r="G13" s="63"/>
      <c r="H13" s="40" t="s">
        <v>30</v>
      </c>
      <c r="I13" s="41"/>
      <c r="J13" s="41"/>
      <c r="K13" s="63"/>
      <c r="L13" s="43"/>
      <c r="M13" s="2"/>
      <c r="N13" s="2"/>
      <c r="O13" s="2"/>
    </row>
    <row r="14" spans="1:21" ht="108" x14ac:dyDescent="0.35">
      <c r="A14" s="47"/>
      <c r="B14" s="43"/>
      <c r="C14" s="43"/>
      <c r="D14" s="43"/>
      <c r="E14" s="51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44"/>
      <c r="M14" s="2"/>
      <c r="N14" s="2"/>
      <c r="O14" s="2"/>
    </row>
    <row r="15" spans="1:21" ht="29.25" customHeight="1" x14ac:dyDescent="0.35">
      <c r="A15" s="48"/>
      <c r="B15" s="49"/>
      <c r="C15" s="49"/>
      <c r="D15" s="49"/>
      <c r="E15" s="52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7">
        <f>SUM(F16:K16)</f>
        <v>0</v>
      </c>
      <c r="M16" s="2" t="s">
        <v>88</v>
      </c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7">
        <f t="shared" ref="L17:L29" si="0">SUM(F17:K17)</f>
        <v>0</v>
      </c>
      <c r="M17" s="2" t="s">
        <v>88</v>
      </c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7">
        <f t="shared" si="0"/>
        <v>0</v>
      </c>
      <c r="M18" s="2" t="s">
        <v>88</v>
      </c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7">
        <f t="shared" si="0"/>
        <v>0</v>
      </c>
      <c r="M19" s="2" t="s">
        <v>88</v>
      </c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7">
        <f t="shared" si="0"/>
        <v>0</v>
      </c>
      <c r="M20" s="2" t="s">
        <v>88</v>
      </c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7">
        <f t="shared" si="0"/>
        <v>0</v>
      </c>
      <c r="M21" s="2" t="s">
        <v>88</v>
      </c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7">
        <f t="shared" si="0"/>
        <v>0</v>
      </c>
      <c r="M22" s="2" t="s">
        <v>88</v>
      </c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7">
        <f t="shared" si="0"/>
        <v>0</v>
      </c>
      <c r="M23" s="2" t="s">
        <v>88</v>
      </c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7">
        <f t="shared" si="0"/>
        <v>0</v>
      </c>
      <c r="M24" s="2" t="s">
        <v>88</v>
      </c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7">
        <f t="shared" si="0"/>
        <v>0</v>
      </c>
      <c r="M25" s="2" t="s">
        <v>88</v>
      </c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7">
        <f t="shared" si="0"/>
        <v>0</v>
      </c>
      <c r="M26" s="2" t="s">
        <v>88</v>
      </c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7">
        <f t="shared" si="0"/>
        <v>0</v>
      </c>
      <c r="M27" s="2" t="s">
        <v>88</v>
      </c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7">
        <f t="shared" si="0"/>
        <v>0</v>
      </c>
      <c r="M28" s="2" t="s">
        <v>88</v>
      </c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7">
        <f t="shared" si="0"/>
        <v>0</v>
      </c>
      <c r="M29" s="2" t="s">
        <v>88</v>
      </c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D9:N9"/>
    <mergeCell ref="D3:N3"/>
    <mergeCell ref="D4:N4"/>
    <mergeCell ref="D5:N5"/>
    <mergeCell ref="A7:C7"/>
    <mergeCell ref="D8:N8"/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</mergeCells>
  <dataValidations count="5">
    <dataValidation type="decimal" operator="lessThanOrEqual" allowBlank="1" showInputMessage="1" showErrorMessage="1" error="max. 40" sqref="G1:G9 F10:F14 F30:F1048576" xr:uid="{1657C578-FA91-4ADB-822C-42A7142F68A2}">
      <formula1>30</formula1>
    </dataValidation>
    <dataValidation type="decimal" operator="lessThanOrEqual" allowBlank="1" showInputMessage="1" showErrorMessage="1" error="max. 15" sqref="H1:H9 G10:G14 G30:G1048576" xr:uid="{1A2F8A1B-16CE-4FB5-87B5-BBA06485322A}">
      <formula1>20</formula1>
    </dataValidation>
    <dataValidation type="decimal" operator="lessThanOrEqual" allowBlank="1" showInputMessage="1" showErrorMessage="1" error="max. 15" sqref="I1:I9 H10:H14 H30:H1048576" xr:uid="{066869CC-370F-4B5B-B469-DFD1D0D31967}">
      <formula1>5</formula1>
    </dataValidation>
    <dataValidation type="decimal" operator="lessThanOrEqual" allowBlank="1" showInputMessage="1" showErrorMessage="1" error="max. 10" sqref="K1:K9 J10:J14 J30:J1048576" xr:uid="{5C599C3F-154A-4656-9E9F-FF4B23514875}">
      <formula1>25</formula1>
    </dataValidation>
    <dataValidation type="decimal" operator="lessThanOrEqual" allowBlank="1" showInputMessage="1" showErrorMessage="1" error="max. 30" sqref="F16:K29" xr:uid="{D28B85BE-7C40-4BB8-814C-523D9D2AD47D}">
      <formula1>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C009-B177-4B03-8C30-001471ABB3CE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 s="2" customFormat="1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21" s="2" customFormat="1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21" s="2" customFormat="1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6" t="s">
        <v>15</v>
      </c>
      <c r="B12" s="42" t="s">
        <v>16</v>
      </c>
      <c r="C12" s="42" t="s">
        <v>17</v>
      </c>
      <c r="D12" s="42" t="s">
        <v>18</v>
      </c>
      <c r="E12" s="50" t="s">
        <v>19</v>
      </c>
      <c r="F12" s="60" t="s">
        <v>21</v>
      </c>
      <c r="G12" s="61"/>
      <c r="H12" s="61"/>
      <c r="I12" s="61"/>
      <c r="J12" s="61"/>
      <c r="K12" s="62"/>
      <c r="L12" s="42" t="s">
        <v>22</v>
      </c>
      <c r="M12" s="2"/>
      <c r="N12" s="2"/>
      <c r="O12" s="2"/>
    </row>
    <row r="13" spans="1:21" x14ac:dyDescent="0.35">
      <c r="A13" s="47"/>
      <c r="B13" s="43"/>
      <c r="C13" s="43"/>
      <c r="D13" s="43"/>
      <c r="E13" s="51"/>
      <c r="F13" s="40" t="s">
        <v>29</v>
      </c>
      <c r="G13" s="63"/>
      <c r="H13" s="40" t="s">
        <v>30</v>
      </c>
      <c r="I13" s="41"/>
      <c r="J13" s="41"/>
      <c r="K13" s="63"/>
      <c r="L13" s="43"/>
      <c r="M13" s="2"/>
      <c r="N13" s="2"/>
      <c r="O13" s="2"/>
    </row>
    <row r="14" spans="1:21" ht="108" x14ac:dyDescent="0.35">
      <c r="A14" s="47"/>
      <c r="B14" s="43"/>
      <c r="C14" s="43"/>
      <c r="D14" s="43"/>
      <c r="E14" s="51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44"/>
      <c r="M14" s="2"/>
      <c r="N14" s="2"/>
      <c r="O14" s="2"/>
    </row>
    <row r="15" spans="1:21" ht="29.25" customHeight="1" x14ac:dyDescent="0.35">
      <c r="A15" s="48"/>
      <c r="B15" s="49"/>
      <c r="C15" s="49"/>
      <c r="D15" s="49"/>
      <c r="E15" s="52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13</v>
      </c>
      <c r="G16" s="7">
        <v>12</v>
      </c>
      <c r="H16" s="7">
        <v>7</v>
      </c>
      <c r="I16" s="7">
        <v>9</v>
      </c>
      <c r="J16" s="7">
        <v>12</v>
      </c>
      <c r="K16" s="7">
        <v>4</v>
      </c>
      <c r="L16" s="17">
        <f>SUM(F16:K16)</f>
        <v>57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29</v>
      </c>
      <c r="G17" s="7">
        <v>18</v>
      </c>
      <c r="H17" s="7">
        <v>9</v>
      </c>
      <c r="I17" s="7">
        <v>10</v>
      </c>
      <c r="J17" s="7">
        <v>23</v>
      </c>
      <c r="K17" s="7">
        <v>5</v>
      </c>
      <c r="L17" s="17">
        <f t="shared" ref="L17:L29" si="0">SUM(F17:K17)</f>
        <v>94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27</v>
      </c>
      <c r="G18" s="7">
        <v>18</v>
      </c>
      <c r="H18" s="7">
        <v>10</v>
      </c>
      <c r="I18" s="7">
        <v>10</v>
      </c>
      <c r="J18" s="7">
        <v>20</v>
      </c>
      <c r="K18" s="7">
        <v>4</v>
      </c>
      <c r="L18" s="17">
        <f t="shared" si="0"/>
        <v>89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17</v>
      </c>
      <c r="G19" s="7">
        <v>14</v>
      </c>
      <c r="H19" s="7">
        <v>5</v>
      </c>
      <c r="I19" s="7">
        <v>9</v>
      </c>
      <c r="J19" s="7">
        <v>15</v>
      </c>
      <c r="K19" s="7">
        <v>4</v>
      </c>
      <c r="L19" s="17">
        <f t="shared" si="0"/>
        <v>64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28</v>
      </c>
      <c r="G20" s="7">
        <v>18</v>
      </c>
      <c r="H20" s="7">
        <v>9</v>
      </c>
      <c r="I20" s="7">
        <v>10</v>
      </c>
      <c r="J20" s="7">
        <v>21</v>
      </c>
      <c r="K20" s="7">
        <v>4</v>
      </c>
      <c r="L20" s="17">
        <f t="shared" si="0"/>
        <v>90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20</v>
      </c>
      <c r="G21" s="7">
        <v>14</v>
      </c>
      <c r="H21" s="7">
        <v>7</v>
      </c>
      <c r="I21" s="7">
        <v>9</v>
      </c>
      <c r="J21" s="7">
        <v>10</v>
      </c>
      <c r="K21" s="7">
        <v>3</v>
      </c>
      <c r="L21" s="17">
        <f t="shared" si="0"/>
        <v>63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21</v>
      </c>
      <c r="G22" s="7">
        <v>18</v>
      </c>
      <c r="H22" s="7">
        <v>9</v>
      </c>
      <c r="I22" s="7">
        <v>9</v>
      </c>
      <c r="J22" s="7">
        <v>18</v>
      </c>
      <c r="K22" s="7">
        <v>3</v>
      </c>
      <c r="L22" s="17">
        <f t="shared" si="0"/>
        <v>78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24</v>
      </c>
      <c r="G23" s="7">
        <v>13</v>
      </c>
      <c r="H23" s="7">
        <v>10</v>
      </c>
      <c r="I23" s="7">
        <v>9</v>
      </c>
      <c r="J23" s="7">
        <v>20</v>
      </c>
      <c r="K23" s="7">
        <v>4</v>
      </c>
      <c r="L23" s="17">
        <f t="shared" si="0"/>
        <v>80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17</v>
      </c>
      <c r="G24" s="7">
        <v>14</v>
      </c>
      <c r="H24" s="7">
        <v>8</v>
      </c>
      <c r="I24" s="7">
        <v>8</v>
      </c>
      <c r="J24" s="7">
        <v>17</v>
      </c>
      <c r="K24" s="7">
        <v>4</v>
      </c>
      <c r="L24" s="17">
        <f t="shared" si="0"/>
        <v>68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14</v>
      </c>
      <c r="G25" s="7">
        <v>11</v>
      </c>
      <c r="H25" s="7">
        <v>7</v>
      </c>
      <c r="I25" s="7">
        <v>8</v>
      </c>
      <c r="J25" s="7">
        <v>12</v>
      </c>
      <c r="K25" s="7">
        <v>4</v>
      </c>
      <c r="L25" s="17">
        <f t="shared" si="0"/>
        <v>56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26</v>
      </c>
      <c r="G26" s="7">
        <v>17</v>
      </c>
      <c r="H26" s="7">
        <v>9</v>
      </c>
      <c r="I26" s="7">
        <v>9</v>
      </c>
      <c r="J26" s="7">
        <v>20</v>
      </c>
      <c r="K26" s="7">
        <v>3</v>
      </c>
      <c r="L26" s="17">
        <f t="shared" si="0"/>
        <v>84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23</v>
      </c>
      <c r="G27" s="7">
        <v>14</v>
      </c>
      <c r="H27" s="7">
        <v>9</v>
      </c>
      <c r="I27" s="7">
        <v>9</v>
      </c>
      <c r="J27" s="7">
        <v>15</v>
      </c>
      <c r="K27" s="7">
        <v>3</v>
      </c>
      <c r="L27" s="17">
        <f t="shared" si="0"/>
        <v>73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25</v>
      </c>
      <c r="G28" s="7">
        <v>17</v>
      </c>
      <c r="H28" s="7">
        <v>8</v>
      </c>
      <c r="I28" s="7">
        <v>8</v>
      </c>
      <c r="J28" s="7">
        <v>10</v>
      </c>
      <c r="K28" s="7">
        <v>3</v>
      </c>
      <c r="L28" s="17">
        <f t="shared" si="0"/>
        <v>71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24</v>
      </c>
      <c r="G29" s="7">
        <v>17</v>
      </c>
      <c r="H29" s="7">
        <v>9</v>
      </c>
      <c r="I29" s="7">
        <v>9</v>
      </c>
      <c r="J29" s="7">
        <v>22</v>
      </c>
      <c r="K29" s="7">
        <v>5</v>
      </c>
      <c r="L29" s="17">
        <f t="shared" si="0"/>
        <v>86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D9:N9"/>
    <mergeCell ref="D3:N3"/>
    <mergeCell ref="D4:N4"/>
    <mergeCell ref="D5:N5"/>
    <mergeCell ref="A7:C7"/>
    <mergeCell ref="D8:N8"/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</mergeCells>
  <dataValidations count="10">
    <dataValidation type="decimal" operator="lessThanOrEqual" allowBlank="1" showInputMessage="1" showErrorMessage="1" error="max. 10" sqref="I16 H16:H29" xr:uid="{75C57FFA-5FAE-474F-BA15-55CF83A20B03}">
      <formula1>10</formula1>
    </dataValidation>
    <dataValidation type="decimal" operator="lessThanOrEqual" allowBlank="1" showInputMessage="1" showErrorMessage="1" error="max. 40" sqref="G1:G9 F10:F14 F30:F1048576" xr:uid="{D9C99CCC-A00B-41D8-8B10-FB451FE9E123}">
      <formula1>30</formula1>
    </dataValidation>
    <dataValidation type="decimal" operator="lessThanOrEqual" allowBlank="1" showInputMessage="1" showErrorMessage="1" error="max. 15" sqref="H1:H9 G10:G14 G30:G1048576" xr:uid="{C3C64801-862D-4C3D-A299-DA752E6620E5}">
      <formula1>20</formula1>
    </dataValidation>
    <dataValidation type="decimal" operator="lessThanOrEqual" allowBlank="1" showInputMessage="1" showErrorMessage="1" error="max. 15" sqref="I1:I9 H10:H14 H30:H1048576" xr:uid="{ECA3ACA1-82D8-4901-BD03-BB26DAE2A6BD}">
      <formula1>5</formula1>
    </dataValidation>
    <dataValidation type="decimal" operator="lessThanOrEqual" allowBlank="1" showInputMessage="1" showErrorMessage="1" error="max. 10" sqref="K1:K9 J10:J14 J30:J1048576" xr:uid="{29D5D64A-1090-4F87-802E-2741365A4C74}">
      <formula1>25</formula1>
    </dataValidation>
    <dataValidation type="decimal" operator="lessThanOrEqual" allowBlank="1" showInputMessage="1" showErrorMessage="1" error="max. 30" sqref="F16:F29" xr:uid="{602338EA-6077-4812-A91C-1F1B20658FC7}">
      <formula1>30</formula1>
    </dataValidation>
    <dataValidation type="decimal" operator="lessThanOrEqual" allowBlank="1" showInputMessage="1" showErrorMessage="1" error="max. 20" sqref="G16:G29" xr:uid="{61F52CD9-0C3B-47C3-81AF-BC38A668B3B8}">
      <formula1>20</formula1>
    </dataValidation>
    <dataValidation type="decimal" operator="lessThanOrEqual" allowBlank="1" showInputMessage="1" showErrorMessage="1" error="max. 25" sqref="J16:J29" xr:uid="{1E0303F7-4FED-4156-8C54-8DA5B80BBC07}">
      <formula1>25</formula1>
    </dataValidation>
    <dataValidation type="decimal" operator="lessThanOrEqual" allowBlank="1" showInputMessage="1" showErrorMessage="1" error="max. 5" sqref="K16:K29" xr:uid="{3B43168B-3F26-40E1-A3AD-743368ED32AB}">
      <formula1>5</formula1>
    </dataValidation>
    <dataValidation type="decimal" operator="lessThanOrEqual" allowBlank="1" showInputMessage="1" showErrorMessage="1" error="max. 5" sqref="I17:I29" xr:uid="{0A745EEB-6FC2-4490-B3A6-0B674DE387DB}">
      <formula1>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C784-AF3E-41E2-83D7-46C21C858C5E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 s="2" customFormat="1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21" s="2" customFormat="1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21" s="2" customFormat="1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6" t="s">
        <v>15</v>
      </c>
      <c r="B12" s="42" t="s">
        <v>16</v>
      </c>
      <c r="C12" s="42" t="s">
        <v>17</v>
      </c>
      <c r="D12" s="42" t="s">
        <v>18</v>
      </c>
      <c r="E12" s="50" t="s">
        <v>19</v>
      </c>
      <c r="F12" s="60" t="s">
        <v>21</v>
      </c>
      <c r="G12" s="61"/>
      <c r="H12" s="61"/>
      <c r="I12" s="61"/>
      <c r="J12" s="61"/>
      <c r="K12" s="62"/>
      <c r="L12" s="42" t="s">
        <v>22</v>
      </c>
      <c r="M12" s="2"/>
      <c r="N12" s="2"/>
      <c r="O12" s="2"/>
    </row>
    <row r="13" spans="1:21" x14ac:dyDescent="0.35">
      <c r="A13" s="47"/>
      <c r="B13" s="43"/>
      <c r="C13" s="43"/>
      <c r="D13" s="43"/>
      <c r="E13" s="51"/>
      <c r="F13" s="40" t="s">
        <v>29</v>
      </c>
      <c r="G13" s="63"/>
      <c r="H13" s="40" t="s">
        <v>30</v>
      </c>
      <c r="I13" s="41"/>
      <c r="J13" s="41"/>
      <c r="K13" s="63"/>
      <c r="L13" s="43"/>
      <c r="M13" s="2"/>
      <c r="N13" s="2"/>
      <c r="O13" s="2"/>
    </row>
    <row r="14" spans="1:21" ht="108" x14ac:dyDescent="0.35">
      <c r="A14" s="47"/>
      <c r="B14" s="43"/>
      <c r="C14" s="43"/>
      <c r="D14" s="43"/>
      <c r="E14" s="51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44"/>
      <c r="M14" s="2"/>
      <c r="N14" s="2"/>
      <c r="O14" s="2"/>
    </row>
    <row r="15" spans="1:21" ht="29.25" customHeight="1" x14ac:dyDescent="0.35">
      <c r="A15" s="48"/>
      <c r="B15" s="49"/>
      <c r="C15" s="49"/>
      <c r="D15" s="49"/>
      <c r="E15" s="52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7">
        <f>SUM(F16:K16)</f>
        <v>0</v>
      </c>
      <c r="M16" s="2" t="s">
        <v>89</v>
      </c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7">
        <f t="shared" ref="L17:L29" si="0">SUM(F17:K17)</f>
        <v>0</v>
      </c>
      <c r="M17" s="2" t="s">
        <v>89</v>
      </c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7">
        <f t="shared" si="0"/>
        <v>0</v>
      </c>
      <c r="M18" s="2" t="s">
        <v>89</v>
      </c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7">
        <f t="shared" si="0"/>
        <v>0</v>
      </c>
      <c r="M19" s="2" t="s">
        <v>89</v>
      </c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7">
        <f t="shared" si="0"/>
        <v>0</v>
      </c>
      <c r="M20" s="2" t="s">
        <v>89</v>
      </c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7">
        <f t="shared" si="0"/>
        <v>0</v>
      </c>
      <c r="M21" s="2" t="s">
        <v>89</v>
      </c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7">
        <f t="shared" si="0"/>
        <v>0</v>
      </c>
      <c r="M22" s="2" t="s">
        <v>89</v>
      </c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7">
        <f t="shared" si="0"/>
        <v>0</v>
      </c>
      <c r="M23" s="2" t="s">
        <v>89</v>
      </c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7">
        <f t="shared" si="0"/>
        <v>0</v>
      </c>
      <c r="M24" s="2" t="s">
        <v>89</v>
      </c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7">
        <f t="shared" si="0"/>
        <v>0</v>
      </c>
      <c r="M25" s="2" t="s">
        <v>89</v>
      </c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7">
        <f t="shared" si="0"/>
        <v>0</v>
      </c>
      <c r="M26" s="2" t="s">
        <v>89</v>
      </c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7">
        <f t="shared" si="0"/>
        <v>0</v>
      </c>
      <c r="M27" s="2" t="s">
        <v>89</v>
      </c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7">
        <f t="shared" si="0"/>
        <v>0</v>
      </c>
      <c r="M28" s="2" t="s">
        <v>89</v>
      </c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7">
        <f t="shared" si="0"/>
        <v>0</v>
      </c>
      <c r="M29" s="2" t="s">
        <v>89</v>
      </c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D9:N9"/>
    <mergeCell ref="D3:N3"/>
    <mergeCell ref="D4:N4"/>
    <mergeCell ref="D5:N5"/>
    <mergeCell ref="A7:C7"/>
    <mergeCell ref="D8:N8"/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</mergeCells>
  <dataValidations count="5">
    <dataValidation type="decimal" operator="lessThanOrEqual" allowBlank="1" showInputMessage="1" showErrorMessage="1" error="max. 40" sqref="G1:G9 F10:F14 F30:F1048576" xr:uid="{8A409510-3D67-4F6B-8D27-F158706D212D}">
      <formula1>30</formula1>
    </dataValidation>
    <dataValidation type="decimal" operator="lessThanOrEqual" allowBlank="1" showInputMessage="1" showErrorMessage="1" error="max. 15" sqref="H1:H9 G10:G14 G30:G1048576" xr:uid="{1421C9F2-8629-46B6-94AC-9AE73097EBEF}">
      <formula1>20</formula1>
    </dataValidation>
    <dataValidation type="decimal" operator="lessThanOrEqual" allowBlank="1" showInputMessage="1" showErrorMessage="1" error="max. 15" sqref="I1:I9 H10:H14 H30:H1048576" xr:uid="{A81A1651-C567-474A-84DF-1D924FB6D875}">
      <formula1>5</formula1>
    </dataValidation>
    <dataValidation type="decimal" operator="lessThanOrEqual" allowBlank="1" showInputMessage="1" showErrorMessage="1" error="max. 10" sqref="K1:K9 J10:J14 J30:J1048576" xr:uid="{9A2E3D6B-3E73-4DDD-840F-2B22288C505C}">
      <formula1>25</formula1>
    </dataValidation>
    <dataValidation type="decimal" operator="lessThanOrEqual" allowBlank="1" showInputMessage="1" showErrorMessage="1" error="max. 30" sqref="F16:K29" xr:uid="{CD4563B5-2F52-41BC-983B-8D311A3E6AD0}">
      <formula1>30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4F0E-BAC2-4963-8A7F-A7473AB7A820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39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 s="2" customFormat="1" ht="15" customHeight="1" x14ac:dyDescent="0.35">
      <c r="A4" s="19" t="s">
        <v>5</v>
      </c>
      <c r="B4" s="20"/>
      <c r="C4" s="20"/>
      <c r="D4" s="38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21" s="2" customFormat="1" ht="15" customHeight="1" x14ac:dyDescent="0.35">
      <c r="A5" s="19" t="s">
        <v>7</v>
      </c>
      <c r="B5" s="20"/>
      <c r="C5" s="20"/>
      <c r="D5" s="38" t="s">
        <v>8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45" t="s">
        <v>10</v>
      </c>
      <c r="B7" s="45"/>
      <c r="C7" s="45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38" t="s">
        <v>13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21" s="2" customFormat="1" ht="14.25" customHeight="1" x14ac:dyDescent="0.35">
      <c r="D9" s="38" t="s">
        <v>14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6" t="s">
        <v>15</v>
      </c>
      <c r="B12" s="42" t="s">
        <v>16</v>
      </c>
      <c r="C12" s="42" t="s">
        <v>17</v>
      </c>
      <c r="D12" s="42" t="s">
        <v>18</v>
      </c>
      <c r="E12" s="50" t="s">
        <v>19</v>
      </c>
      <c r="F12" s="60" t="s">
        <v>21</v>
      </c>
      <c r="G12" s="61"/>
      <c r="H12" s="61"/>
      <c r="I12" s="61"/>
      <c r="J12" s="61"/>
      <c r="K12" s="62"/>
      <c r="L12" s="42" t="s">
        <v>22</v>
      </c>
      <c r="M12" s="2"/>
      <c r="N12" s="2"/>
      <c r="O12" s="2"/>
    </row>
    <row r="13" spans="1:21" x14ac:dyDescent="0.35">
      <c r="A13" s="47"/>
      <c r="B13" s="43"/>
      <c r="C13" s="43"/>
      <c r="D13" s="43"/>
      <c r="E13" s="51"/>
      <c r="F13" s="40" t="s">
        <v>29</v>
      </c>
      <c r="G13" s="63"/>
      <c r="H13" s="40" t="s">
        <v>30</v>
      </c>
      <c r="I13" s="41"/>
      <c r="J13" s="41"/>
      <c r="K13" s="63"/>
      <c r="L13" s="43"/>
      <c r="M13" s="2"/>
      <c r="N13" s="2"/>
      <c r="O13" s="2"/>
    </row>
    <row r="14" spans="1:21" ht="108" x14ac:dyDescent="0.35">
      <c r="A14" s="47"/>
      <c r="B14" s="43"/>
      <c r="C14" s="43"/>
      <c r="D14" s="43"/>
      <c r="E14" s="51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44"/>
      <c r="M14" s="2"/>
      <c r="N14" s="2"/>
      <c r="O14" s="2"/>
    </row>
    <row r="15" spans="1:21" ht="29.25" customHeight="1" x14ac:dyDescent="0.35">
      <c r="A15" s="48"/>
      <c r="B15" s="49"/>
      <c r="C15" s="49"/>
      <c r="D15" s="49"/>
      <c r="E15" s="52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20</v>
      </c>
      <c r="G16" s="7">
        <v>12</v>
      </c>
      <c r="H16" s="7">
        <v>5</v>
      </c>
      <c r="I16" s="7">
        <v>8</v>
      </c>
      <c r="J16" s="7">
        <v>10</v>
      </c>
      <c r="K16" s="7">
        <v>4</v>
      </c>
      <c r="L16" s="17">
        <f>SUM(F16:K16)</f>
        <v>59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30</v>
      </c>
      <c r="G17" s="7">
        <v>20</v>
      </c>
      <c r="H17" s="7">
        <v>9</v>
      </c>
      <c r="I17" s="7">
        <v>10</v>
      </c>
      <c r="J17" s="7">
        <v>25</v>
      </c>
      <c r="K17" s="7">
        <v>5</v>
      </c>
      <c r="L17" s="17">
        <f t="shared" ref="L17:L29" si="0">SUM(F17:K17)</f>
        <v>99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30</v>
      </c>
      <c r="G18" s="7">
        <v>19</v>
      </c>
      <c r="H18" s="7">
        <v>10</v>
      </c>
      <c r="I18" s="7">
        <v>10</v>
      </c>
      <c r="J18" s="7">
        <v>25</v>
      </c>
      <c r="K18" s="7">
        <v>5</v>
      </c>
      <c r="L18" s="17">
        <f t="shared" si="0"/>
        <v>99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20</v>
      </c>
      <c r="G19" s="7">
        <v>13</v>
      </c>
      <c r="H19" s="7">
        <v>10</v>
      </c>
      <c r="I19" s="7">
        <v>8</v>
      </c>
      <c r="J19" s="7">
        <v>15</v>
      </c>
      <c r="K19" s="7">
        <v>4</v>
      </c>
      <c r="L19" s="17">
        <f t="shared" si="0"/>
        <v>70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30</v>
      </c>
      <c r="G20" s="7">
        <v>18</v>
      </c>
      <c r="H20" s="7">
        <v>10</v>
      </c>
      <c r="I20" s="7">
        <v>10</v>
      </c>
      <c r="J20" s="7">
        <v>23</v>
      </c>
      <c r="K20" s="7">
        <v>4</v>
      </c>
      <c r="L20" s="17">
        <f t="shared" si="0"/>
        <v>95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20</v>
      </c>
      <c r="G21" s="7">
        <v>15</v>
      </c>
      <c r="H21" s="7">
        <v>10</v>
      </c>
      <c r="I21" s="7">
        <v>9</v>
      </c>
      <c r="J21" s="7">
        <v>15</v>
      </c>
      <c r="K21" s="7">
        <v>4</v>
      </c>
      <c r="L21" s="17">
        <f t="shared" si="0"/>
        <v>73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30</v>
      </c>
      <c r="G22" s="7">
        <v>20</v>
      </c>
      <c r="H22" s="7">
        <v>10</v>
      </c>
      <c r="I22" s="7">
        <v>10</v>
      </c>
      <c r="J22" s="7">
        <v>23</v>
      </c>
      <c r="K22" s="7">
        <v>5</v>
      </c>
      <c r="L22" s="17">
        <f t="shared" si="0"/>
        <v>98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29</v>
      </c>
      <c r="G23" s="7">
        <v>19</v>
      </c>
      <c r="H23" s="7">
        <v>10</v>
      </c>
      <c r="I23" s="7">
        <v>10</v>
      </c>
      <c r="J23" s="7">
        <v>25</v>
      </c>
      <c r="K23" s="7">
        <v>4</v>
      </c>
      <c r="L23" s="17">
        <f t="shared" si="0"/>
        <v>97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24</v>
      </c>
      <c r="G24" s="7">
        <v>14</v>
      </c>
      <c r="H24" s="7">
        <v>2</v>
      </c>
      <c r="I24" s="7">
        <v>5</v>
      </c>
      <c r="J24" s="7">
        <v>18</v>
      </c>
      <c r="K24" s="7">
        <v>3</v>
      </c>
      <c r="L24" s="17">
        <f t="shared" si="0"/>
        <v>66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25</v>
      </c>
      <c r="G25" s="7">
        <v>15</v>
      </c>
      <c r="H25" s="7">
        <v>2</v>
      </c>
      <c r="I25" s="7">
        <v>5</v>
      </c>
      <c r="J25" s="7">
        <v>10</v>
      </c>
      <c r="K25" s="7">
        <v>3</v>
      </c>
      <c r="L25" s="17">
        <f t="shared" si="0"/>
        <v>60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23</v>
      </c>
      <c r="G26" s="7">
        <v>20</v>
      </c>
      <c r="H26" s="7">
        <v>10</v>
      </c>
      <c r="I26" s="7">
        <v>10</v>
      </c>
      <c r="J26" s="7">
        <v>22</v>
      </c>
      <c r="K26" s="7">
        <v>5</v>
      </c>
      <c r="L26" s="17">
        <f t="shared" si="0"/>
        <v>90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25</v>
      </c>
      <c r="G27" s="7">
        <v>18</v>
      </c>
      <c r="H27" s="7">
        <v>10</v>
      </c>
      <c r="I27" s="7">
        <v>9</v>
      </c>
      <c r="J27" s="7">
        <v>18</v>
      </c>
      <c r="K27" s="7">
        <v>4</v>
      </c>
      <c r="L27" s="17">
        <f t="shared" si="0"/>
        <v>84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30</v>
      </c>
      <c r="G28" s="7">
        <v>20</v>
      </c>
      <c r="H28" s="7">
        <v>10</v>
      </c>
      <c r="I28" s="7">
        <v>10</v>
      </c>
      <c r="J28" s="7">
        <v>24</v>
      </c>
      <c r="K28" s="7">
        <v>5</v>
      </c>
      <c r="L28" s="17">
        <f t="shared" si="0"/>
        <v>99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30</v>
      </c>
      <c r="G29" s="7">
        <v>20</v>
      </c>
      <c r="H29" s="7">
        <v>10</v>
      </c>
      <c r="I29" s="7">
        <v>10</v>
      </c>
      <c r="J29" s="7">
        <v>24</v>
      </c>
      <c r="K29" s="7">
        <v>5</v>
      </c>
      <c r="L29" s="17">
        <f t="shared" si="0"/>
        <v>99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D9:N9"/>
    <mergeCell ref="D3:N3"/>
    <mergeCell ref="D4:N4"/>
    <mergeCell ref="D5:N5"/>
    <mergeCell ref="A7:C7"/>
    <mergeCell ref="D8:N8"/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</mergeCells>
  <dataValidations count="10">
    <dataValidation type="decimal" operator="lessThanOrEqual" allowBlank="1" showInputMessage="1" showErrorMessage="1" error="max. 10" sqref="I16 H16:H29" xr:uid="{430F29C8-B02A-4F7F-8F1F-E77FFD5C72A0}">
      <formula1>10</formula1>
    </dataValidation>
    <dataValidation type="decimal" operator="lessThanOrEqual" allowBlank="1" showInputMessage="1" showErrorMessage="1" error="max. 40" sqref="G1:G9 F10:F14 F30:F1048576" xr:uid="{DEEF0ECB-55D2-4270-B190-195D957908D1}">
      <formula1>30</formula1>
    </dataValidation>
    <dataValidation type="decimal" operator="lessThanOrEqual" allowBlank="1" showInputMessage="1" showErrorMessage="1" error="max. 15" sqref="H1:H9 G10:G14 G30:G1048576" xr:uid="{5BF828BF-F913-439C-A152-832B975495AC}">
      <formula1>20</formula1>
    </dataValidation>
    <dataValidation type="decimal" operator="lessThanOrEqual" allowBlank="1" showInputMessage="1" showErrorMessage="1" error="max. 15" sqref="I1:I9 H10:H14 H30:H1048576" xr:uid="{5BEA67E5-9F24-4156-AAF4-88352595718B}">
      <formula1>5</formula1>
    </dataValidation>
    <dataValidation type="decimal" operator="lessThanOrEqual" allowBlank="1" showInputMessage="1" showErrorMessage="1" error="max. 10" sqref="K1:K9 J10:J14 J30:J1048576" xr:uid="{A20FE856-F17E-4D85-BE82-5CF8E81DE9AA}">
      <formula1>25</formula1>
    </dataValidation>
    <dataValidation type="decimal" operator="lessThanOrEqual" allowBlank="1" showInputMessage="1" showErrorMessage="1" error="max. 30" sqref="F16:F29" xr:uid="{886A94E1-732B-4679-BCDD-45738118A3F0}">
      <formula1>30</formula1>
    </dataValidation>
    <dataValidation type="decimal" operator="lessThanOrEqual" allowBlank="1" showInputMessage="1" showErrorMessage="1" error="max. 20" sqref="G16:G29" xr:uid="{85F337B0-60A8-451C-A41F-CCF76E4C9DFA}">
      <formula1>20</formula1>
    </dataValidation>
    <dataValidation type="decimal" operator="lessThanOrEqual" allowBlank="1" showInputMessage="1" showErrorMessage="1" error="max. 25" sqref="J16:J29" xr:uid="{2C69F451-78CD-41D5-9195-1CC61D1B9128}">
      <formula1>25</formula1>
    </dataValidation>
    <dataValidation type="decimal" operator="lessThanOrEqual" allowBlank="1" showInputMessage="1" showErrorMessage="1" error="max. 5" sqref="K16:K29" xr:uid="{2936808B-9228-499A-96F5-8BB235133A0F}">
      <formula1>5</formula1>
    </dataValidation>
    <dataValidation type="decimal" operator="lessThanOrEqual" allowBlank="1" showInputMessage="1" showErrorMessage="1" error="max. 5" sqref="I17:I29" xr:uid="{7D7D5F57-AE0C-4788-809B-13BA59F8AFD2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14A35-8360-4650-80AB-3F324C02E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444CA-B379-4849-A5AB-C7B9CA40C5C7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customXml/itemProps3.xml><?xml version="1.0" encoding="utf-8"?>
<ds:datastoreItem xmlns:ds="http://schemas.openxmlformats.org/officeDocument/2006/customXml" ds:itemID="{6EA06FF5-C29F-4CBB-9AC7-A5CE024C1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Film. vzdělávání</vt:lpstr>
      <vt:lpstr>DKr</vt:lpstr>
      <vt:lpstr>DKu</vt:lpstr>
      <vt:lpstr>MP</vt:lpstr>
      <vt:lpstr>MŠ</vt:lpstr>
      <vt:lpstr>ZK</vt:lpstr>
      <vt:lpstr>'Film. vzdělávání'!Oblast_tisku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2026-05-15T10:10:18Z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