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tereza.tylova\Downloads\"/>
    </mc:Choice>
  </mc:AlternateContent>
  <xr:revisionPtr revIDLastSave="0" documentId="13_ncr:1_{2391D206-5717-461D-92A8-61CA0F0BA23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Film. festivaly a přehlídky " sheetId="2" r:id="rId1"/>
    <sheet name="DKr" sheetId="3" r:id="rId2"/>
    <sheet name="DKu" sheetId="4" r:id="rId3"/>
    <sheet name="MP" sheetId="5" r:id="rId4"/>
    <sheet name="MŠ" sheetId="6" r:id="rId5"/>
    <sheet name="ZK" sheetId="7" r:id="rId6"/>
  </sheets>
  <externalReferences>
    <externalReference r:id="rId7"/>
    <externalReference r:id="rId8"/>
  </externalReferences>
  <definedNames>
    <definedName name="_xlnm.Print_Area" localSheetId="0">'Film. festivaly a přehlídky '!$A$1:$M$55</definedName>
  </definedNames>
  <calcPr calcId="191028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2" l="1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20" i="2"/>
  <c r="M20" i="2" l="1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L44" i="2" l="1"/>
  <c r="L26" i="2"/>
  <c r="L35" i="2"/>
  <c r="L36" i="2"/>
  <c r="L30" i="2"/>
  <c r="L43" i="2"/>
  <c r="L37" i="2"/>
  <c r="L21" i="2"/>
  <c r="L48" i="2"/>
  <c r="L24" i="2"/>
  <c r="L41" i="2"/>
  <c r="L23" i="2"/>
  <c r="L39" i="2"/>
  <c r="L28" i="2"/>
  <c r="L47" i="2"/>
  <c r="L49" i="2"/>
  <c r="L46" i="2"/>
  <c r="L22" i="2"/>
  <c r="L34" i="2"/>
  <c r="L38" i="2"/>
  <c r="L40" i="2"/>
  <c r="L27" i="2"/>
  <c r="L20" i="2"/>
  <c r="L31" i="2"/>
  <c r="L33" i="2"/>
  <c r="L45" i="2"/>
  <c r="L42" i="2"/>
  <c r="L25" i="2"/>
  <c r="L29" i="2"/>
  <c r="L32" i="2"/>
  <c r="L50" i="2"/>
  <c r="F20" i="4"/>
  <c r="G20" i="4"/>
  <c r="H20" i="4"/>
  <c r="I20" i="4"/>
  <c r="J20" i="4"/>
  <c r="K20" i="4"/>
  <c r="F21" i="4"/>
  <c r="G21" i="4"/>
  <c r="L21" i="4" s="1"/>
  <c r="H21" i="4"/>
  <c r="I21" i="4"/>
  <c r="J21" i="4"/>
  <c r="K21" i="4"/>
  <c r="F22" i="4"/>
  <c r="G22" i="4"/>
  <c r="H22" i="4"/>
  <c r="I22" i="4"/>
  <c r="J22" i="4"/>
  <c r="K22" i="4"/>
  <c r="F23" i="4"/>
  <c r="G23" i="4"/>
  <c r="L23" i="4" s="1"/>
  <c r="H23" i="4"/>
  <c r="I23" i="4"/>
  <c r="J23" i="4"/>
  <c r="K23" i="4"/>
  <c r="F24" i="4"/>
  <c r="G24" i="4"/>
  <c r="H24" i="4"/>
  <c r="I24" i="4"/>
  <c r="J24" i="4"/>
  <c r="K24" i="4"/>
  <c r="F25" i="4"/>
  <c r="G25" i="4"/>
  <c r="L25" i="4" s="1"/>
  <c r="H25" i="4"/>
  <c r="I25" i="4"/>
  <c r="J25" i="4"/>
  <c r="K25" i="4"/>
  <c r="F26" i="4"/>
  <c r="L26" i="4" s="1"/>
  <c r="G26" i="4"/>
  <c r="H26" i="4"/>
  <c r="I26" i="4"/>
  <c r="J26" i="4"/>
  <c r="K26" i="4"/>
  <c r="F27" i="4"/>
  <c r="G27" i="4"/>
  <c r="L27" i="4" s="1"/>
  <c r="H27" i="4"/>
  <c r="I27" i="4"/>
  <c r="J27" i="4"/>
  <c r="K27" i="4"/>
  <c r="F28" i="4"/>
  <c r="G28" i="4"/>
  <c r="H28" i="4"/>
  <c r="I28" i="4"/>
  <c r="J28" i="4"/>
  <c r="K28" i="4"/>
  <c r="F29" i="4"/>
  <c r="G29" i="4"/>
  <c r="L29" i="4" s="1"/>
  <c r="H29" i="4"/>
  <c r="I29" i="4"/>
  <c r="J29" i="4"/>
  <c r="K29" i="4"/>
  <c r="F30" i="4"/>
  <c r="G30" i="4"/>
  <c r="H30" i="4"/>
  <c r="I30" i="4"/>
  <c r="J30" i="4"/>
  <c r="K30" i="4"/>
  <c r="F31" i="4"/>
  <c r="G31" i="4"/>
  <c r="L31" i="4" s="1"/>
  <c r="H31" i="4"/>
  <c r="I31" i="4"/>
  <c r="J31" i="4"/>
  <c r="K31" i="4"/>
  <c r="F32" i="4"/>
  <c r="G32" i="4"/>
  <c r="H32" i="4"/>
  <c r="I32" i="4"/>
  <c r="J32" i="4"/>
  <c r="K32" i="4"/>
  <c r="F33" i="4"/>
  <c r="G33" i="4"/>
  <c r="L33" i="4" s="1"/>
  <c r="H33" i="4"/>
  <c r="I33" i="4"/>
  <c r="J33" i="4"/>
  <c r="K33" i="4"/>
  <c r="F34" i="4"/>
  <c r="G34" i="4"/>
  <c r="H34" i="4"/>
  <c r="I34" i="4"/>
  <c r="J34" i="4"/>
  <c r="K34" i="4"/>
  <c r="F35" i="4"/>
  <c r="G35" i="4"/>
  <c r="L35" i="4" s="1"/>
  <c r="H35" i="4"/>
  <c r="I35" i="4"/>
  <c r="J35" i="4"/>
  <c r="K35" i="4"/>
  <c r="F36" i="4"/>
  <c r="G36" i="4"/>
  <c r="H36" i="4"/>
  <c r="I36" i="4"/>
  <c r="J36" i="4"/>
  <c r="K36" i="4"/>
  <c r="F37" i="4"/>
  <c r="G37" i="4"/>
  <c r="L37" i="4" s="1"/>
  <c r="H37" i="4"/>
  <c r="I37" i="4"/>
  <c r="J37" i="4"/>
  <c r="K37" i="4"/>
  <c r="F38" i="4"/>
  <c r="G38" i="4"/>
  <c r="H38" i="4"/>
  <c r="I38" i="4"/>
  <c r="J38" i="4"/>
  <c r="K38" i="4"/>
  <c r="F39" i="4"/>
  <c r="G39" i="4"/>
  <c r="L39" i="4" s="1"/>
  <c r="H39" i="4"/>
  <c r="I39" i="4"/>
  <c r="J39" i="4"/>
  <c r="K39" i="4"/>
  <c r="F40" i="4"/>
  <c r="G40" i="4"/>
  <c r="H40" i="4"/>
  <c r="I40" i="4"/>
  <c r="J40" i="4"/>
  <c r="K40" i="4"/>
  <c r="F41" i="4"/>
  <c r="G41" i="4"/>
  <c r="L41" i="4" s="1"/>
  <c r="H41" i="4"/>
  <c r="I41" i="4"/>
  <c r="J41" i="4"/>
  <c r="K41" i="4"/>
  <c r="F42" i="4"/>
  <c r="G42" i="4"/>
  <c r="H42" i="4"/>
  <c r="I42" i="4"/>
  <c r="J42" i="4"/>
  <c r="K42" i="4"/>
  <c r="F43" i="4"/>
  <c r="G43" i="4"/>
  <c r="L43" i="4" s="1"/>
  <c r="H43" i="4"/>
  <c r="I43" i="4"/>
  <c r="J43" i="4"/>
  <c r="K43" i="4"/>
  <c r="F44" i="4"/>
  <c r="G44" i="4"/>
  <c r="H44" i="4"/>
  <c r="I44" i="4"/>
  <c r="J44" i="4"/>
  <c r="K44" i="4"/>
  <c r="F45" i="4"/>
  <c r="G45" i="4"/>
  <c r="L45" i="4" s="1"/>
  <c r="H45" i="4"/>
  <c r="I45" i="4"/>
  <c r="J45" i="4"/>
  <c r="K45" i="4"/>
  <c r="F46" i="4"/>
  <c r="G46" i="4"/>
  <c r="H46" i="4"/>
  <c r="I46" i="4"/>
  <c r="J46" i="4"/>
  <c r="K46" i="4"/>
  <c r="F47" i="4"/>
  <c r="G47" i="4"/>
  <c r="L47" i="4" s="1"/>
  <c r="H47" i="4"/>
  <c r="I47" i="4"/>
  <c r="J47" i="4"/>
  <c r="K47" i="4"/>
  <c r="F48" i="4"/>
  <c r="G48" i="4"/>
  <c r="H48" i="4"/>
  <c r="I48" i="4"/>
  <c r="J48" i="4"/>
  <c r="K48" i="4"/>
  <c r="F49" i="4"/>
  <c r="G49" i="4"/>
  <c r="L49" i="4" s="1"/>
  <c r="H49" i="4"/>
  <c r="I49" i="4"/>
  <c r="J49" i="4"/>
  <c r="K49" i="4"/>
  <c r="F50" i="4"/>
  <c r="G50" i="4"/>
  <c r="H50" i="4"/>
  <c r="I50" i="4"/>
  <c r="J50" i="4"/>
  <c r="K50" i="4"/>
  <c r="L50" i="7"/>
  <c r="L49" i="7"/>
  <c r="L48" i="7"/>
  <c r="L47" i="7"/>
  <c r="L46" i="7"/>
  <c r="L45" i="7"/>
  <c r="L44" i="7"/>
  <c r="L43" i="7"/>
  <c r="L42" i="7"/>
  <c r="L41" i="7"/>
  <c r="L40" i="7"/>
  <c r="L39" i="7"/>
  <c r="L38" i="7"/>
  <c r="L37" i="7"/>
  <c r="L36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50" i="4"/>
  <c r="L48" i="4"/>
  <c r="L46" i="4"/>
  <c r="L44" i="4"/>
  <c r="L42" i="4"/>
  <c r="L40" i="4"/>
  <c r="L38" i="4"/>
  <c r="L36" i="4"/>
  <c r="L34" i="4"/>
  <c r="L32" i="4"/>
  <c r="L30" i="4"/>
  <c r="L28" i="4"/>
  <c r="L24" i="4"/>
  <c r="L22" i="4"/>
  <c r="L20" i="4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M51" i="2" l="1"/>
  <c r="M52" i="2" s="1"/>
  <c r="E51" i="2"/>
  <c r="D51" i="2"/>
</calcChain>
</file>

<file path=xl/sharedStrings.xml><?xml version="1.0" encoding="utf-8"?>
<sst xmlns="http://schemas.openxmlformats.org/spreadsheetml/2006/main" count="805" uniqueCount="139">
  <si>
    <t>Filmové festivaly a přehlídky v roce 2026</t>
  </si>
  <si>
    <r>
      <t>Evidenční číslo výzvy:</t>
    </r>
    <r>
      <rPr>
        <sz val="9.5"/>
        <color theme="1"/>
        <rFont val="Arial"/>
        <family val="2"/>
        <charset val="238"/>
      </rPr>
      <t xml:space="preserve"> 2026-D-9-1-4</t>
    </r>
  </si>
  <si>
    <t>Cíle podpory kinematografie:</t>
  </si>
  <si>
    <r>
      <t>Dotační kategorie:</t>
    </r>
    <r>
      <rPr>
        <sz val="9.5"/>
        <rFont val="Arial"/>
        <family val="2"/>
        <charset val="238"/>
      </rPr>
      <t xml:space="preserve"> Podpora infrastruktury audiovize</t>
    </r>
  </si>
  <si>
    <t>1. Podpora filmových festivalů a přehlídek jako alternativní distribuční platformy pro specifický obsah mimo běžnou kinodistribuci.</t>
  </si>
  <si>
    <r>
      <t>Dotační okruh:</t>
    </r>
    <r>
      <rPr>
        <sz val="9.5"/>
        <color theme="1"/>
        <rFont val="Arial"/>
        <family val="2"/>
        <charset val="238"/>
      </rPr>
      <t xml:space="preserve"> Festival, konference a přehlídka v oblasti audiovize</t>
    </r>
  </si>
  <si>
    <t>2. Posílení mezinárodní spolupráce a zapojení české audiovize do evropského i světového prostředí skrze industry aktivity.</t>
  </si>
  <si>
    <r>
      <t>Lhůta pro podávání žádostí:</t>
    </r>
    <r>
      <rPr>
        <sz val="9.5"/>
        <color theme="1"/>
        <rFont val="Arial"/>
        <family val="2"/>
        <charset val="238"/>
      </rPr>
      <t xml:space="preserve"> 05. 09. 2025–20. 10. 2025</t>
    </r>
  </si>
  <si>
    <t>3. Podpora profesionalizace festivalů a přehlídek s důrazem na jejich dramaturgii, návštěvnost a přínos pro filmový průmysl.</t>
  </si>
  <si>
    <r>
      <t>Finanční alokace:</t>
    </r>
    <r>
      <rPr>
        <sz val="9.5"/>
        <rFont val="Arial"/>
        <family val="2"/>
        <charset val="238"/>
      </rPr>
      <t xml:space="preserve"> 30 000 000 Kč</t>
    </r>
  </si>
  <si>
    <r>
      <t>Lhůta pro dokončení projektu:</t>
    </r>
    <r>
      <rPr>
        <sz val="9.5"/>
        <color theme="1"/>
        <rFont val="Arial"/>
        <family val="2"/>
        <charset val="238"/>
      </rPr>
      <t xml:space="preserve"> dle žádosti o podporu audiovize, nejpozději však do 31. 01. 2027</t>
    </r>
  </si>
  <si>
    <t>Specifikace dotačního okruhu</t>
  </si>
  <si>
    <r>
      <t xml:space="preserve">Forma podpory: </t>
    </r>
    <r>
      <rPr>
        <sz val="9.5"/>
        <rFont val="Arial"/>
        <family val="2"/>
        <charset val="238"/>
      </rPr>
      <t>neinvestiční dotace</t>
    </r>
  </si>
  <si>
    <t>Podpora je určena pro festivaly nebo přehlídky:</t>
  </si>
  <si>
    <t>a) s národním a mezinárodním významem,</t>
  </si>
  <si>
    <t>b) jejichž dramaturgie je postavena na širších základech, než je pouze výběr dle formálních kritérií jako země původu, autor nebo žánr</t>
  </si>
  <si>
    <t>c) doplněné o odborné doprovodné programy (přednášky, workshopy, diskuze s autory či odborníky, master class, industry program apod.),</t>
  </si>
  <si>
    <t>d) s takovou programovou nabídkou, která není dostupná v běžné české distribuci.</t>
  </si>
  <si>
    <t>Podpora audiovize může být použita na financování festivalových ozvěn, avšak není určena pro další distribuční aktivity žadatele, a to jak distribuci jednotlivých audiovizuálních děl, tak distribuční projekty (ať už prostřednictvím kinodistribuce, nebo např. VOD platforem apod.).</t>
  </si>
  <si>
    <t>evidenční číslo projektu</t>
  </si>
  <si>
    <t>název žadatele</t>
  </si>
  <si>
    <t>název projektu</t>
  </si>
  <si>
    <t>celkový rozpočet projektu</t>
  </si>
  <si>
    <t>požadovaná podpora</t>
  </si>
  <si>
    <t>bodové hodnocení dle tvůrčího a realizačního testu</t>
  </si>
  <si>
    <t>bodové hodnocení Rada</t>
  </si>
  <si>
    <t>výše podpory</t>
  </si>
  <si>
    <t>žadatel – intenzita podpory %</t>
  </si>
  <si>
    <t>Rada – intenzita podpory %</t>
  </si>
  <si>
    <t>žadatel – datum dokončení projektu</t>
  </si>
  <si>
    <t>Rada – lhůta pro dokončení</t>
  </si>
  <si>
    <t>Maximální podíl podpory na celkových nákladech projektu</t>
  </si>
  <si>
    <t>tvůrčí kritéria</t>
  </si>
  <si>
    <t>realizační kritéria</t>
  </si>
  <si>
    <t>Relevance projektu ve vztahu k výzvě</t>
  </si>
  <si>
    <t>Potenciál pro publikum</t>
  </si>
  <si>
    <t>Relevance projektu ve vztahu k předchozí činnosti žadatele</t>
  </si>
  <si>
    <t>Realizační tým</t>
  </si>
  <si>
    <t>Realizační strategie a ekonomika projektu</t>
  </si>
  <si>
    <t>Udržitelnost</t>
  </si>
  <si>
    <t>0-30</t>
  </si>
  <si>
    <t>0-20</t>
  </si>
  <si>
    <t>0-5</t>
  </si>
  <si>
    <t>0-10</t>
  </si>
  <si>
    <t>0-25</t>
  </si>
  <si>
    <t>110/2026</t>
  </si>
  <si>
    <t>DOC.DREAM services s.r.o.</t>
  </si>
  <si>
    <t>30. Mezinárodní festival dokumentárních filmů Ji.hlava 2026</t>
  </si>
  <si>
    <t>52/2026</t>
  </si>
  <si>
    <t>Občanské sdružení pro podporu animovaného filmu, z.s.</t>
  </si>
  <si>
    <t>Anifilm 2026</t>
  </si>
  <si>
    <t>86/2026</t>
  </si>
  <si>
    <t>Člověk v tísni, o.p.s.</t>
  </si>
  <si>
    <t>28. ročník Mezinárodního filmového festivalu o lidských právech Jeden svět</t>
  </si>
  <si>
    <t>65/2026</t>
  </si>
  <si>
    <t>Asociace českých filmových klubů, z. s.</t>
  </si>
  <si>
    <t>52. Letní filmová škola Uherské Hradiště</t>
  </si>
  <si>
    <t>55/2026</t>
  </si>
  <si>
    <t>Univerzita Palackého v Olomouci</t>
  </si>
  <si>
    <t>Academia Film Olomouc 2026</t>
  </si>
  <si>
    <t>129/2026</t>
  </si>
  <si>
    <t>FILMFEST, s.r.o.</t>
  </si>
  <si>
    <t>66. Zlín Film Festival – Mezinárodní festival filmů pro děti a mládež</t>
  </si>
  <si>
    <t>40/2026</t>
  </si>
  <si>
    <t>VOR Art s.r.o.</t>
  </si>
  <si>
    <t>ART*VR - festival filmů ve virtuální realitě 2026</t>
  </si>
  <si>
    <t>102/2026</t>
  </si>
  <si>
    <t>Mezipatra z.s.</t>
  </si>
  <si>
    <t>27. queer filmový festival Mezipatra</t>
  </si>
  <si>
    <t>72/2026</t>
  </si>
  <si>
    <t>Telepunk s.r.o.</t>
  </si>
  <si>
    <t>Serial Killer 2026 – mezinárodní festival seriálů</t>
  </si>
  <si>
    <t>133/2026</t>
  </si>
  <si>
    <t>FILM SERVIS FESTIVAL KARLOVY VARY, a.s.</t>
  </si>
  <si>
    <t>20. Pragueshorts Film Festival</t>
  </si>
  <si>
    <t>45/2026</t>
  </si>
  <si>
    <t>Akademie múzických umění v Praze</t>
  </si>
  <si>
    <t>FAMUFEST 42 - 2026</t>
  </si>
  <si>
    <t>112/2026</t>
  </si>
  <si>
    <t>PAF, z. s.</t>
  </si>
  <si>
    <t>PAF Olomouc 2026 – Přehlídka filmové animace a současného umění</t>
  </si>
  <si>
    <t>135/2026</t>
  </si>
  <si>
    <t>Film Servis Plzeň s.r.o.</t>
  </si>
  <si>
    <t>Finále Plzeň</t>
  </si>
  <si>
    <t>118/2026</t>
  </si>
  <si>
    <t>EUROFILMFEST s.r.o.</t>
  </si>
  <si>
    <t>33. Dny evropského filmu</t>
  </si>
  <si>
    <t>87/2026</t>
  </si>
  <si>
    <t>krutón, z. s.</t>
  </si>
  <si>
    <t>BOO 2026</t>
  </si>
  <si>
    <t>41/2026</t>
  </si>
  <si>
    <t>Aeroškola z.s.</t>
  </si>
  <si>
    <t>Malé oči 2026</t>
  </si>
  <si>
    <t>44/2026</t>
  </si>
  <si>
    <t>Městské informační a kulturní středisko Krnov p.o.</t>
  </si>
  <si>
    <t>KRRR! 70MM FILM FEST KRNOV 2026</t>
  </si>
  <si>
    <t>51/2026</t>
  </si>
  <si>
    <t>Sdružení přátel Těšínska, z.s.</t>
  </si>
  <si>
    <t>28.Kino na hranici - Kino na Granicy</t>
  </si>
  <si>
    <t>95/2026</t>
  </si>
  <si>
    <t>JUNIORFEST, z.s.</t>
  </si>
  <si>
    <t>MFF Juniorfest 2026</t>
  </si>
  <si>
    <t>69/2026</t>
  </si>
  <si>
    <t>Marienbad Film z.s.</t>
  </si>
  <si>
    <t>Marienbad Film Festival, 11. ročník mezinárodního filmového festivalu v Mariánských Lázních</t>
  </si>
  <si>
    <t>96/2026</t>
  </si>
  <si>
    <t>TIC BRNO, příspěvková organizace</t>
  </si>
  <si>
    <t>67. Mezinárodní filmový festival BRNO16</t>
  </si>
  <si>
    <t>64/2026</t>
  </si>
  <si>
    <t>Kamera Oko s.r.o.</t>
  </si>
  <si>
    <t>18. MFF Ostrava Kamera Oko 2026, Mezinárodní festival se zaměřením na kameramanské umění</t>
  </si>
  <si>
    <t>122/2026</t>
  </si>
  <si>
    <t>TUKE.TV, z.s.</t>
  </si>
  <si>
    <t>Festival romského filmu Tu+kino</t>
  </si>
  <si>
    <t>46/2026</t>
  </si>
  <si>
    <t>Ostravská univerzita</t>
  </si>
  <si>
    <t>Mezinárodní festival dětské a studentské multimediální tvorby TrikFilm 2026</t>
  </si>
  <si>
    <t>35/2026</t>
  </si>
  <si>
    <t>Filmová a televizní společnost Total HelpArt T.H.A., s.r.o.</t>
  </si>
  <si>
    <t>Litomyšl Fest 2026</t>
  </si>
  <si>
    <t xml:space="preserve">119/2026 </t>
  </si>
  <si>
    <t>3KINO, z.s.</t>
  </si>
  <si>
    <t>13. ročník Polish Film Festival Prague 2026</t>
  </si>
  <si>
    <t>79/2026</t>
  </si>
  <si>
    <t>Free Cinema Pofiv, o.p.s.</t>
  </si>
  <si>
    <t>České vize: 73. celostátní přehlídka filmové tvorby</t>
  </si>
  <si>
    <t>74/2026</t>
  </si>
  <si>
    <t>Znakovárna, z. s.</t>
  </si>
  <si>
    <t>ZnakoFest 2026</t>
  </si>
  <si>
    <t>54/2026</t>
  </si>
  <si>
    <t>KOLNOA CZ z.s.</t>
  </si>
  <si>
    <t>Festival izraelského filmu KOLNOA 2026</t>
  </si>
  <si>
    <t>78/2026</t>
  </si>
  <si>
    <t>PRAHA FILM FESTIVAL s.r.o.</t>
  </si>
  <si>
    <t>Prague Film Festival 2026</t>
  </si>
  <si>
    <t>26/2026</t>
  </si>
  <si>
    <t>Kabelová televize Kadaň, a.s.</t>
  </si>
  <si>
    <t>Kadaňský pohádkový festival 2026</t>
  </si>
  <si>
    <t>zbývá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</si>
</sst>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9" x14ac:knownFonts="1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8"/>
      <name val="Arial"/>
      <family val="2"/>
      <charset val="238"/>
    </font>
    <font>
      <sz val="9.5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.5"/>
      <color theme="1"/>
      <name val="Arial"/>
      <family val="2"/>
      <charset val="238"/>
    </font>
    <font>
      <sz val="9.5"/>
      <color rgb="FF000000"/>
      <name val="Arial"/>
      <family val="2"/>
      <charset val="238"/>
    </font>
    <font>
      <sz val="11"/>
      <color indexed="8"/>
      <name val="Calibri"/>
      <family val="2"/>
      <charset val="238"/>
    </font>
    <font>
      <sz val="9.5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/>
      <top/>
      <bottom style="thin">
        <color rgb="FFB4B4B4"/>
      </bottom>
      <diagonal/>
    </border>
    <border>
      <left/>
      <right/>
      <top/>
      <bottom style="thin">
        <color rgb="FFB4B4B4"/>
      </bottom>
      <diagonal/>
    </border>
    <border>
      <left/>
      <right/>
      <top style="thin">
        <color rgb="FFB4B4B4"/>
      </top>
      <bottom/>
      <diagonal/>
    </border>
    <border>
      <left/>
      <right style="thin">
        <color rgb="FFB4B4B4"/>
      </right>
      <top style="thin">
        <color rgb="FFB4B4B4"/>
      </top>
      <bottom/>
      <diagonal/>
    </border>
    <border>
      <left/>
      <right style="thin">
        <color rgb="FFB4B4B4"/>
      </right>
      <top/>
      <bottom/>
      <diagonal/>
    </border>
    <border>
      <left/>
      <right/>
      <top style="thin">
        <color rgb="FFB4B4B4"/>
      </top>
      <bottom style="thin">
        <color rgb="FFB4B4B4"/>
      </bottom>
      <diagonal/>
    </border>
    <border>
      <left style="thin">
        <color rgb="FFB4B4B4"/>
      </left>
      <right/>
      <top style="thin">
        <color rgb="FFB4B4B4"/>
      </top>
      <bottom style="thin">
        <color rgb="FFB4B4B4"/>
      </bottom>
      <diagonal/>
    </border>
    <border>
      <left style="thin">
        <color rgb="FFB4B4B4"/>
      </left>
      <right/>
      <top style="thin">
        <color rgb="FFB4B4B4"/>
      </top>
      <bottom/>
      <diagonal/>
    </border>
    <border>
      <left style="thin">
        <color rgb="FFB4B4B4"/>
      </left>
      <right/>
      <top/>
      <bottom/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/>
      <right style="thin">
        <color rgb="FFB4B4B4"/>
      </right>
      <top/>
      <bottom style="thin">
        <color theme="0" tint="-0.24994659260841701"/>
      </bottom>
      <diagonal/>
    </border>
    <border>
      <left style="thin">
        <color rgb="FFB4B4B4"/>
      </left>
      <right style="thin">
        <color rgb="FFB4B4B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rgb="FFB4B4B4"/>
      </bottom>
      <diagonal/>
    </border>
    <border>
      <left/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rgb="FFADADAD"/>
      </left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thin">
        <color rgb="FFADADAD"/>
      </left>
      <right style="thin">
        <color rgb="FFADADAD"/>
      </right>
      <top/>
      <bottom style="thin">
        <color rgb="FFADADAD"/>
      </bottom>
      <diagonal/>
    </border>
    <border>
      <left/>
      <right style="thin">
        <color rgb="FFADADAD"/>
      </right>
      <top style="thin">
        <color rgb="FFADADAD"/>
      </top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7" fillId="0" borderId="0" applyFill="0" applyProtection="0"/>
  </cellStyleXfs>
  <cellXfs count="70">
    <xf numFmtId="0" fontId="0" fillId="0" borderId="0" xfId="0"/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2" fontId="3" fillId="0" borderId="2" xfId="0" applyNumberFormat="1" applyFont="1" applyBorder="1" applyAlignment="1">
      <alignment horizontal="left" vertical="top"/>
    </xf>
    <xf numFmtId="3" fontId="3" fillId="0" borderId="2" xfId="0" applyNumberFormat="1" applyFont="1" applyBorder="1" applyAlignment="1">
      <alignment horizontal="right" vertical="top"/>
    </xf>
    <xf numFmtId="0" fontId="3" fillId="0" borderId="2" xfId="0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0" fontId="1" fillId="2" borderId="3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vertical="top" wrapText="1"/>
    </xf>
    <xf numFmtId="0" fontId="3" fillId="2" borderId="6" xfId="0" applyFont="1" applyFill="1" applyBorder="1" applyAlignment="1">
      <alignment horizontal="left" vertical="top"/>
    </xf>
    <xf numFmtId="0" fontId="3" fillId="2" borderId="5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0" fontId="3" fillId="2" borderId="14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1" fillId="2" borderId="10" xfId="0" applyFont="1" applyFill="1" applyBorder="1" applyAlignment="1">
      <alignment vertical="top" wrapText="1"/>
    </xf>
    <xf numFmtId="2" fontId="3" fillId="0" borderId="17" xfId="0" applyNumberFormat="1" applyFont="1" applyBorder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3" fontId="3" fillId="0" borderId="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/>
    </xf>
    <xf numFmtId="3" fontId="3" fillId="0" borderId="20" xfId="0" applyNumberFormat="1" applyFont="1" applyBorder="1" applyAlignment="1">
      <alignment horizontal="right" vertical="top"/>
    </xf>
    <xf numFmtId="3" fontId="3" fillId="0" borderId="19" xfId="0" applyNumberFormat="1" applyFont="1" applyBorder="1" applyAlignment="1">
      <alignment horizontal="right" vertical="top"/>
    </xf>
    <xf numFmtId="2" fontId="3" fillId="2" borderId="0" xfId="0" applyNumberFormat="1" applyFont="1" applyFill="1" applyAlignment="1">
      <alignment horizontal="left" vertical="top"/>
    </xf>
    <xf numFmtId="14" fontId="3" fillId="2" borderId="3" xfId="0" applyNumberFormat="1" applyFont="1" applyFill="1" applyBorder="1" applyAlignment="1">
      <alignment horizontal="center" vertical="top"/>
    </xf>
    <xf numFmtId="9" fontId="6" fillId="0" borderId="19" xfId="0" applyNumberFormat="1" applyFont="1" applyBorder="1" applyAlignment="1">
      <alignment horizontal="center"/>
    </xf>
    <xf numFmtId="9" fontId="3" fillId="2" borderId="1" xfId="0" applyNumberFormat="1" applyFont="1" applyFill="1" applyBorder="1" applyAlignment="1">
      <alignment horizontal="center" vertical="top"/>
    </xf>
    <xf numFmtId="0" fontId="1" fillId="2" borderId="7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15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13" xfId="0" applyFont="1" applyFill="1" applyBorder="1" applyAlignment="1">
      <alignment horizontal="left" vertical="top" wrapText="1"/>
    </xf>
    <xf numFmtId="0" fontId="1" fillId="2" borderId="16" xfId="0" applyFont="1" applyFill="1" applyBorder="1" applyAlignment="1">
      <alignment horizontal="left" vertical="top" wrapText="1"/>
    </xf>
    <xf numFmtId="2" fontId="1" fillId="2" borderId="3" xfId="0" applyNumberFormat="1" applyFont="1" applyFill="1" applyBorder="1" applyAlignment="1">
      <alignment horizontal="left" vertical="top" wrapText="1"/>
    </xf>
    <xf numFmtId="2" fontId="1" fillId="2" borderId="13" xfId="0" applyNumberFormat="1" applyFont="1" applyFill="1" applyBorder="1" applyAlignment="1">
      <alignment horizontal="left" vertical="top" wrapText="1"/>
    </xf>
    <xf numFmtId="2" fontId="1" fillId="2" borderId="16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10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top"/>
    </xf>
    <xf numFmtId="0" fontId="1" fillId="2" borderId="14" xfId="0" applyFont="1" applyFill="1" applyBorder="1" applyAlignment="1">
      <alignment horizontal="left" vertical="top" wrapText="1"/>
    </xf>
    <xf numFmtId="0" fontId="1" fillId="2" borderId="11" xfId="0" applyFont="1" applyFill="1" applyBorder="1" applyAlignment="1">
      <alignment horizontal="left" vertical="top" wrapText="1"/>
    </xf>
    <xf numFmtId="0" fontId="1" fillId="2" borderId="12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top"/>
    </xf>
    <xf numFmtId="0" fontId="1" fillId="2" borderId="10" xfId="0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left" vertical="top"/>
    </xf>
    <xf numFmtId="0" fontId="1" fillId="2" borderId="18" xfId="0" applyFont="1" applyFill="1" applyBorder="1" applyAlignment="1">
      <alignment horizontal="left" vertical="top"/>
    </xf>
    <xf numFmtId="0" fontId="1" fillId="2" borderId="18" xfId="0" applyFont="1" applyFill="1" applyBorder="1" applyAlignment="1">
      <alignment horizontal="center" vertical="top"/>
    </xf>
    <xf numFmtId="0" fontId="6" fillId="0" borderId="21" xfId="0" applyFont="1" applyBorder="1"/>
    <xf numFmtId="0" fontId="6" fillId="0" borderId="23" xfId="0" applyFont="1" applyBorder="1"/>
    <xf numFmtId="3" fontId="6" fillId="0" borderId="24" xfId="0" applyNumberFormat="1" applyFont="1" applyBorder="1"/>
    <xf numFmtId="9" fontId="6" fillId="0" borderId="23" xfId="0" applyNumberFormat="1" applyFont="1" applyBorder="1" applyAlignment="1">
      <alignment horizontal="center"/>
    </xf>
    <xf numFmtId="14" fontId="6" fillId="0" borderId="23" xfId="0" applyNumberFormat="1" applyFont="1" applyBorder="1" applyAlignment="1">
      <alignment horizontal="center"/>
    </xf>
    <xf numFmtId="0" fontId="6" fillId="0" borderId="22" xfId="0" applyFont="1" applyBorder="1"/>
    <xf numFmtId="0" fontId="6" fillId="0" borderId="24" xfId="0" applyFont="1" applyBorder="1"/>
    <xf numFmtId="9" fontId="6" fillId="0" borderId="24" xfId="0" applyNumberFormat="1" applyFont="1" applyBorder="1" applyAlignment="1">
      <alignment horizontal="center"/>
    </xf>
    <xf numFmtId="14" fontId="6" fillId="0" borderId="24" xfId="0" applyNumberFormat="1" applyFont="1" applyBorder="1" applyAlignment="1">
      <alignment horizontal="center"/>
    </xf>
    <xf numFmtId="9" fontId="6" fillId="0" borderId="24" xfId="0" applyNumberFormat="1" applyFont="1" applyBorder="1" applyAlignment="1">
      <alignment horizontal="center" wrapText="1"/>
    </xf>
    <xf numFmtId="14" fontId="3" fillId="0" borderId="24" xfId="0" applyNumberFormat="1" applyFont="1" applyBorder="1" applyAlignment="1">
      <alignment horizontal="center"/>
    </xf>
    <xf numFmtId="0" fontId="6" fillId="0" borderId="22" xfId="0" applyFont="1" applyBorder="1" applyAlignment="1">
      <alignment wrapText="1"/>
    </xf>
    <xf numFmtId="0" fontId="6" fillId="0" borderId="24" xfId="0" applyFont="1" applyBorder="1" applyAlignment="1">
      <alignment wrapText="1"/>
    </xf>
    <xf numFmtId="14" fontId="3" fillId="0" borderId="24" xfId="0" applyNumberFormat="1" applyFont="1" applyBorder="1" applyAlignment="1">
      <alignment horizontal="center" wrapText="1"/>
    </xf>
    <xf numFmtId="0" fontId="3" fillId="0" borderId="24" xfId="0" applyFont="1" applyBorder="1"/>
    <xf numFmtId="3" fontId="6" fillId="0" borderId="24" xfId="0" applyNumberFormat="1" applyFont="1" applyBorder="1" applyAlignment="1">
      <alignment horizontal="right"/>
    </xf>
    <xf numFmtId="14" fontId="6" fillId="0" borderId="24" xfId="0" applyNumberFormat="1" applyFont="1" applyBorder="1" applyAlignment="1">
      <alignment horizontal="center" wrapText="1"/>
    </xf>
    <xf numFmtId="3" fontId="3" fillId="2" borderId="0" xfId="0" applyNumberFormat="1" applyFont="1" applyFill="1" applyAlignment="1">
      <alignment horizontal="right" vertical="top"/>
    </xf>
    <xf numFmtId="3" fontId="3" fillId="2" borderId="0" xfId="0" applyNumberFormat="1" applyFont="1" applyFill="1" applyAlignment="1">
      <alignment horizontal="left" vertical="top"/>
    </xf>
    <xf numFmtId="0" fontId="8" fillId="0" borderId="0" xfId="0" applyFont="1"/>
  </cellXfs>
  <cellStyles count="3">
    <cellStyle name="Čárka 2" xfId="1" xr:uid="{00000000-0005-0000-0000-000000000000}"/>
    <cellStyle name="Normální" xfId="0" builtinId="0"/>
    <cellStyle name="Normální 2" xfId="2" xr:uid="{1186FFC1-50D8-41A4-837A-E340FC74D25E}"/>
  </cellStyles>
  <dxfs count="0"/>
  <tableStyles count="0" defaultTableStyle="TableStyleMedium2" defaultPivotStyle="PivotStyleLight16"/>
  <colors>
    <mruColors>
      <color rgb="FFB4B4B4"/>
      <color rgb="FFFE08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fkcz.sharepoint.com/sites/OKA128/Shared%20Documents/Tajemnick&#225;%20sekce%20OKA/01_Rady/04_INF_rada/1.%20jedn&#225;n&#237;%20-%2012.-13.%20ledna%202026/barvy_Rozhodovaci_tab_2026-D-9-1-4_Filmove_festivaly_a_prehlidky_2026.xlsx" TargetMode="External"/><Relationship Id="rId1" Type="http://schemas.openxmlformats.org/officeDocument/2006/relationships/externalLinkPath" Target="https://sfkcz.sharepoint.com/sites/OKA128/Shared%20Documents/Tajemnick&#225;%20sekce%20OKA/01_Rady/04_INF_rada/1.%20jedn&#225;n&#237;%20-%2012.-13.%20ledna%202026/barvy_Rozhodovaci_tab_2026-D-9-1-4_Filmove_festivaly_a_prehlidky_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ie.ilkivova\Downloads\solo-hodnoceni-filmove-festivaly-a-prehlidky-v-roce-2026-export-2026-01-22-11-14-51.xls" TargetMode="External"/><Relationship Id="rId1" Type="http://schemas.openxmlformats.org/officeDocument/2006/relationships/externalLinkPath" Target="/Users/marie.ilkivova/Downloads/solo-hodnoceni-filmove-festivaly-a-prehlidky-v-roce-2026-export-2026-01-22-11-14-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lmové festivaly 2026"/>
    </sheetNames>
    <sheetDataSet>
      <sheetData sheetId="0">
        <row r="15">
          <cell r="E15">
            <v>4700000</v>
          </cell>
        </row>
        <row r="16">
          <cell r="E16">
            <v>4100000</v>
          </cell>
        </row>
        <row r="17">
          <cell r="E17">
            <v>2600000</v>
          </cell>
        </row>
        <row r="18">
          <cell r="E18">
            <v>4200000</v>
          </cell>
        </row>
        <row r="19">
          <cell r="E19">
            <v>2300000</v>
          </cell>
        </row>
        <row r="20">
          <cell r="E20">
            <v>1890000</v>
          </cell>
        </row>
        <row r="21">
          <cell r="E21">
            <v>1100000</v>
          </cell>
        </row>
        <row r="22">
          <cell r="E22">
            <v>1600000</v>
          </cell>
        </row>
        <row r="23">
          <cell r="E23">
            <v>700000</v>
          </cell>
        </row>
        <row r="24">
          <cell r="E24">
            <v>500000</v>
          </cell>
        </row>
        <row r="25">
          <cell r="E25">
            <v>450000</v>
          </cell>
        </row>
        <row r="26">
          <cell r="E26">
            <v>1350000</v>
          </cell>
        </row>
        <row r="27">
          <cell r="E27">
            <v>930000</v>
          </cell>
        </row>
        <row r="28">
          <cell r="E28">
            <v>300000</v>
          </cell>
        </row>
        <row r="29">
          <cell r="E29">
            <v>600000</v>
          </cell>
        </row>
        <row r="30">
          <cell r="E30">
            <v>250000</v>
          </cell>
        </row>
        <row r="31">
          <cell r="E31">
            <v>200000</v>
          </cell>
        </row>
        <row r="32">
          <cell r="E32">
            <v>600000</v>
          </cell>
        </row>
        <row r="33">
          <cell r="E33">
            <v>300000</v>
          </cell>
        </row>
        <row r="34">
          <cell r="E34">
            <v>250000</v>
          </cell>
        </row>
        <row r="35">
          <cell r="E35">
            <v>260000</v>
          </cell>
        </row>
        <row r="36">
          <cell r="E36">
            <v>720000</v>
          </cell>
        </row>
        <row r="37">
          <cell r="E37">
            <v>100000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odování"/>
    </sheetNames>
    <sheetDataSet>
      <sheetData sheetId="0">
        <row r="12">
          <cell r="J12">
            <v>15</v>
          </cell>
          <cell r="K12">
            <v>10</v>
          </cell>
          <cell r="L12">
            <v>3</v>
          </cell>
          <cell r="M12">
            <v>5</v>
          </cell>
          <cell r="N12">
            <v>10</v>
          </cell>
          <cell r="O12">
            <v>5</v>
          </cell>
        </row>
        <row r="13">
          <cell r="J13">
            <v>23</v>
          </cell>
          <cell r="K13">
            <v>13</v>
          </cell>
          <cell r="L13">
            <v>4</v>
          </cell>
          <cell r="M13">
            <v>8</v>
          </cell>
          <cell r="N13">
            <v>17</v>
          </cell>
          <cell r="O13">
            <v>5</v>
          </cell>
        </row>
        <row r="14">
          <cell r="J14">
            <v>25</v>
          </cell>
          <cell r="K14">
            <v>15</v>
          </cell>
          <cell r="L14">
            <v>5</v>
          </cell>
          <cell r="M14">
            <v>9</v>
          </cell>
          <cell r="N14">
            <v>22</v>
          </cell>
          <cell r="O14">
            <v>5</v>
          </cell>
        </row>
        <row r="15">
          <cell r="J15">
            <v>25</v>
          </cell>
          <cell r="K15">
            <v>15</v>
          </cell>
          <cell r="L15">
            <v>5</v>
          </cell>
          <cell r="M15">
            <v>8</v>
          </cell>
          <cell r="N15">
            <v>18</v>
          </cell>
          <cell r="O15">
            <v>5</v>
          </cell>
        </row>
        <row r="16">
          <cell r="J16">
            <v>21</v>
          </cell>
          <cell r="K16">
            <v>16</v>
          </cell>
          <cell r="L16">
            <v>5</v>
          </cell>
          <cell r="M16">
            <v>7</v>
          </cell>
          <cell r="N16">
            <v>18</v>
          </cell>
          <cell r="O16">
            <v>5</v>
          </cell>
        </row>
        <row r="17">
          <cell r="J17">
            <v>26</v>
          </cell>
          <cell r="K17">
            <v>17</v>
          </cell>
          <cell r="L17">
            <v>5</v>
          </cell>
          <cell r="M17">
            <v>8</v>
          </cell>
          <cell r="N17">
            <v>21</v>
          </cell>
          <cell r="O17">
            <v>7</v>
          </cell>
        </row>
        <row r="18">
          <cell r="J18">
            <v>25</v>
          </cell>
          <cell r="K18">
            <v>12</v>
          </cell>
          <cell r="L18">
            <v>4</v>
          </cell>
          <cell r="M18">
            <v>7</v>
          </cell>
          <cell r="N18">
            <v>20</v>
          </cell>
          <cell r="O18">
            <v>5</v>
          </cell>
        </row>
        <row r="19">
          <cell r="J19">
            <v>22</v>
          </cell>
          <cell r="K19">
            <v>15</v>
          </cell>
          <cell r="L19">
            <v>4</v>
          </cell>
          <cell r="M19">
            <v>7</v>
          </cell>
          <cell r="N19">
            <v>15</v>
          </cell>
          <cell r="O19">
            <v>7</v>
          </cell>
        </row>
        <row r="20">
          <cell r="J20">
            <v>27</v>
          </cell>
          <cell r="K20">
            <v>18</v>
          </cell>
          <cell r="L20">
            <v>5</v>
          </cell>
          <cell r="M20">
            <v>9</v>
          </cell>
          <cell r="N20">
            <v>23</v>
          </cell>
          <cell r="O20">
            <v>7</v>
          </cell>
        </row>
        <row r="21">
          <cell r="J21">
            <v>20</v>
          </cell>
          <cell r="K21">
            <v>9</v>
          </cell>
          <cell r="L21">
            <v>5</v>
          </cell>
          <cell r="M21">
            <v>5</v>
          </cell>
          <cell r="N21">
            <v>15</v>
          </cell>
          <cell r="O21">
            <v>5</v>
          </cell>
        </row>
        <row r="22">
          <cell r="J22">
            <v>28</v>
          </cell>
          <cell r="K22">
            <v>17</v>
          </cell>
          <cell r="L22">
            <v>5</v>
          </cell>
          <cell r="M22">
            <v>9</v>
          </cell>
          <cell r="N22">
            <v>20</v>
          </cell>
          <cell r="O22">
            <v>7</v>
          </cell>
        </row>
        <row r="23">
          <cell r="J23">
            <v>25</v>
          </cell>
          <cell r="K23">
            <v>12</v>
          </cell>
          <cell r="L23">
            <v>4</v>
          </cell>
          <cell r="M23">
            <v>9</v>
          </cell>
          <cell r="N23">
            <v>16</v>
          </cell>
          <cell r="O23">
            <v>5</v>
          </cell>
        </row>
        <row r="24">
          <cell r="J24">
            <v>25</v>
          </cell>
          <cell r="K24">
            <v>17</v>
          </cell>
          <cell r="L24">
            <v>5</v>
          </cell>
          <cell r="M24">
            <v>8</v>
          </cell>
          <cell r="N24">
            <v>22</v>
          </cell>
          <cell r="O24">
            <v>5</v>
          </cell>
        </row>
        <row r="25">
          <cell r="J25">
            <v>18</v>
          </cell>
          <cell r="K25">
            <v>12</v>
          </cell>
          <cell r="L25">
            <v>4</v>
          </cell>
          <cell r="M25">
            <v>9</v>
          </cell>
          <cell r="N25">
            <v>18</v>
          </cell>
          <cell r="O25">
            <v>5</v>
          </cell>
        </row>
        <row r="26">
          <cell r="J26">
            <v>25</v>
          </cell>
          <cell r="K26">
            <v>16</v>
          </cell>
          <cell r="L26">
            <v>4</v>
          </cell>
          <cell r="M26">
            <v>8</v>
          </cell>
          <cell r="N26">
            <v>18</v>
          </cell>
          <cell r="O26">
            <v>7</v>
          </cell>
        </row>
        <row r="27">
          <cell r="J27">
            <v>16</v>
          </cell>
          <cell r="K27">
            <v>16</v>
          </cell>
          <cell r="L27">
            <v>3</v>
          </cell>
          <cell r="M27">
            <v>5</v>
          </cell>
          <cell r="N27">
            <v>13</v>
          </cell>
          <cell r="O27">
            <v>7</v>
          </cell>
        </row>
        <row r="28">
          <cell r="J28">
            <v>17</v>
          </cell>
          <cell r="K28">
            <v>10</v>
          </cell>
          <cell r="L28">
            <v>3</v>
          </cell>
          <cell r="M28">
            <v>5</v>
          </cell>
          <cell r="N28">
            <v>16</v>
          </cell>
          <cell r="O28">
            <v>5</v>
          </cell>
        </row>
        <row r="29">
          <cell r="J29">
            <v>16</v>
          </cell>
          <cell r="K29">
            <v>13</v>
          </cell>
          <cell r="L29">
            <v>3</v>
          </cell>
          <cell r="M29">
            <v>7</v>
          </cell>
          <cell r="N29">
            <v>17</v>
          </cell>
          <cell r="O29">
            <v>6</v>
          </cell>
        </row>
        <row r="30">
          <cell r="J30">
            <v>27</v>
          </cell>
          <cell r="K30">
            <v>16</v>
          </cell>
          <cell r="L30">
            <v>5</v>
          </cell>
          <cell r="M30">
            <v>8</v>
          </cell>
          <cell r="N30">
            <v>20</v>
          </cell>
          <cell r="O30">
            <v>7</v>
          </cell>
        </row>
        <row r="31">
          <cell r="J31">
            <v>20</v>
          </cell>
          <cell r="K31">
            <v>15</v>
          </cell>
          <cell r="L31">
            <v>4</v>
          </cell>
          <cell r="M31">
            <v>8</v>
          </cell>
          <cell r="N31">
            <v>17</v>
          </cell>
          <cell r="O31">
            <v>7</v>
          </cell>
        </row>
        <row r="32">
          <cell r="J32">
            <v>22</v>
          </cell>
          <cell r="K32">
            <v>16</v>
          </cell>
          <cell r="L32">
            <v>4</v>
          </cell>
          <cell r="M32">
            <v>7</v>
          </cell>
          <cell r="N32">
            <v>15</v>
          </cell>
          <cell r="O32">
            <v>5</v>
          </cell>
        </row>
        <row r="33">
          <cell r="J33">
            <v>23</v>
          </cell>
          <cell r="K33">
            <v>16</v>
          </cell>
          <cell r="L33">
            <v>4</v>
          </cell>
          <cell r="M33">
            <v>8</v>
          </cell>
          <cell r="N33">
            <v>18</v>
          </cell>
          <cell r="O33">
            <v>5</v>
          </cell>
        </row>
        <row r="34">
          <cell r="J34">
            <v>26</v>
          </cell>
          <cell r="K34">
            <v>17</v>
          </cell>
          <cell r="L34">
            <v>5</v>
          </cell>
          <cell r="M34">
            <v>7</v>
          </cell>
          <cell r="N34">
            <v>20</v>
          </cell>
          <cell r="O34">
            <v>5</v>
          </cell>
        </row>
        <row r="35">
          <cell r="J35">
            <v>28</v>
          </cell>
          <cell r="K35">
            <v>19</v>
          </cell>
          <cell r="L35">
            <v>5</v>
          </cell>
          <cell r="M35">
            <v>8</v>
          </cell>
          <cell r="N35">
            <v>22</v>
          </cell>
          <cell r="O35">
            <v>5</v>
          </cell>
        </row>
        <row r="36">
          <cell r="J36">
            <v>24</v>
          </cell>
          <cell r="K36">
            <v>15</v>
          </cell>
          <cell r="L36">
            <v>4</v>
          </cell>
          <cell r="M36">
            <v>8</v>
          </cell>
          <cell r="N36">
            <v>15</v>
          </cell>
          <cell r="O36">
            <v>5</v>
          </cell>
        </row>
        <row r="37">
          <cell r="J37">
            <v>25</v>
          </cell>
          <cell r="K37">
            <v>15</v>
          </cell>
          <cell r="L37">
            <v>4</v>
          </cell>
          <cell r="M37">
            <v>9</v>
          </cell>
          <cell r="N37">
            <v>20</v>
          </cell>
          <cell r="O37">
            <v>5</v>
          </cell>
        </row>
        <row r="38">
          <cell r="J38">
            <v>16</v>
          </cell>
          <cell r="K38">
            <v>10</v>
          </cell>
          <cell r="L38">
            <v>3</v>
          </cell>
          <cell r="M38">
            <v>7</v>
          </cell>
          <cell r="N38">
            <v>14</v>
          </cell>
          <cell r="O38">
            <v>5</v>
          </cell>
        </row>
        <row r="39">
          <cell r="J39">
            <v>20</v>
          </cell>
          <cell r="K39">
            <v>12</v>
          </cell>
          <cell r="L39">
            <v>4</v>
          </cell>
          <cell r="M39">
            <v>7</v>
          </cell>
          <cell r="N39">
            <v>16</v>
          </cell>
          <cell r="O39">
            <v>5</v>
          </cell>
        </row>
        <row r="40">
          <cell r="J40">
            <v>26</v>
          </cell>
          <cell r="K40">
            <v>14</v>
          </cell>
          <cell r="L40">
            <v>5</v>
          </cell>
          <cell r="M40">
            <v>9</v>
          </cell>
          <cell r="N40">
            <v>17</v>
          </cell>
          <cell r="O40">
            <v>5</v>
          </cell>
        </row>
        <row r="41">
          <cell r="J41">
            <v>25</v>
          </cell>
          <cell r="K41">
            <v>17</v>
          </cell>
          <cell r="L41">
            <v>4</v>
          </cell>
          <cell r="M41">
            <v>8</v>
          </cell>
          <cell r="N41">
            <v>23</v>
          </cell>
          <cell r="O41">
            <v>5</v>
          </cell>
        </row>
        <row r="42">
          <cell r="J42">
            <v>25</v>
          </cell>
          <cell r="K42">
            <v>15</v>
          </cell>
          <cell r="L42">
            <v>5</v>
          </cell>
          <cell r="M42">
            <v>8</v>
          </cell>
          <cell r="N42">
            <v>21</v>
          </cell>
          <cell r="O42">
            <v>7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2"/>
  <sheetViews>
    <sheetView tabSelected="1" zoomScale="70" zoomScaleNormal="70" workbookViewId="0"/>
  </sheetViews>
  <sheetFormatPr defaultColWidth="9.1796875" defaultRowHeight="12.75" customHeight="1" x14ac:dyDescent="0.35"/>
  <cols>
    <col min="1" max="1" width="11.54296875" style="2" customWidth="1"/>
    <col min="2" max="2" width="34.1796875" style="2" customWidth="1"/>
    <col min="3" max="3" width="49.453125" style="2" customWidth="1"/>
    <col min="4" max="4" width="15.453125" style="2" customWidth="1"/>
    <col min="5" max="5" width="15" style="2" customWidth="1"/>
    <col min="6" max="6" width="12" style="2" customWidth="1"/>
    <col min="7" max="7" width="11.7265625" style="2" customWidth="1"/>
    <col min="8" max="8" width="11.54296875" style="2" customWidth="1"/>
    <col min="9" max="9" width="10.7265625" style="2" customWidth="1"/>
    <col min="10" max="10" width="11.26953125" style="2" customWidth="1"/>
    <col min="11" max="11" width="8.81640625" style="2" customWidth="1"/>
    <col min="12" max="12" width="11.453125" style="2" customWidth="1"/>
    <col min="13" max="13" width="14.453125" style="2" customWidth="1"/>
    <col min="14" max="17" width="13.54296875" style="2" customWidth="1"/>
    <col min="18" max="18" width="13.81640625" style="2" customWidth="1"/>
    <col min="19" max="16384" width="9.1796875" style="2"/>
  </cols>
  <sheetData>
    <row r="1" spans="1:18" ht="38.25" customHeight="1" x14ac:dyDescent="0.35">
      <c r="A1" s="1" t="s">
        <v>0</v>
      </c>
    </row>
    <row r="2" spans="1:18" ht="15" customHeight="1" x14ac:dyDescent="0.35">
      <c r="A2" s="3" t="s">
        <v>1</v>
      </c>
      <c r="D2" s="3" t="s">
        <v>2</v>
      </c>
    </row>
    <row r="3" spans="1:18" ht="15" customHeight="1" x14ac:dyDescent="0.35">
      <c r="A3" s="3" t="s">
        <v>3</v>
      </c>
      <c r="D3" s="38" t="s">
        <v>4</v>
      </c>
      <c r="E3" s="38"/>
      <c r="F3" s="38"/>
      <c r="G3" s="38"/>
      <c r="H3" s="38"/>
      <c r="I3" s="38"/>
      <c r="J3" s="38"/>
      <c r="K3" s="38"/>
      <c r="L3" s="38"/>
      <c r="M3" s="38"/>
    </row>
    <row r="4" spans="1:18" ht="15" customHeight="1" x14ac:dyDescent="0.35">
      <c r="A4" s="3" t="s">
        <v>5</v>
      </c>
      <c r="D4" s="37" t="s">
        <v>6</v>
      </c>
      <c r="E4" s="37"/>
      <c r="F4" s="37"/>
      <c r="G4" s="37"/>
      <c r="H4" s="37"/>
      <c r="I4" s="37"/>
      <c r="J4" s="37"/>
      <c r="K4" s="37"/>
      <c r="L4" s="37"/>
      <c r="M4" s="37"/>
    </row>
    <row r="5" spans="1:18" ht="15" customHeight="1" x14ac:dyDescent="0.35">
      <c r="A5" s="3" t="s">
        <v>7</v>
      </c>
      <c r="D5" s="37" t="s">
        <v>8</v>
      </c>
      <c r="E5" s="37"/>
      <c r="F5" s="37"/>
      <c r="G5" s="37"/>
      <c r="H5" s="37"/>
      <c r="I5" s="37"/>
      <c r="J5" s="37"/>
      <c r="K5" s="37"/>
      <c r="L5" s="37"/>
      <c r="M5" s="37"/>
    </row>
    <row r="6" spans="1:18" ht="15" customHeight="1" x14ac:dyDescent="0.35">
      <c r="A6" s="3" t="s">
        <v>9</v>
      </c>
    </row>
    <row r="7" spans="1:18" ht="14.15" customHeight="1" x14ac:dyDescent="0.35">
      <c r="A7" s="36" t="s">
        <v>10</v>
      </c>
      <c r="B7" s="36"/>
      <c r="C7" s="36"/>
      <c r="D7" s="3" t="s">
        <v>11</v>
      </c>
    </row>
    <row r="8" spans="1:18" ht="15" customHeight="1" x14ac:dyDescent="0.35">
      <c r="A8" s="3" t="s">
        <v>12</v>
      </c>
      <c r="D8" s="37" t="s">
        <v>13</v>
      </c>
      <c r="E8" s="37"/>
      <c r="F8" s="37"/>
      <c r="G8" s="37"/>
      <c r="H8" s="37"/>
      <c r="I8" s="37"/>
      <c r="J8" s="37"/>
      <c r="K8" s="37"/>
      <c r="L8" s="37"/>
      <c r="M8" s="37"/>
    </row>
    <row r="9" spans="1:18" ht="14.25" customHeight="1" x14ac:dyDescent="0.35">
      <c r="D9" s="37" t="s">
        <v>14</v>
      </c>
      <c r="E9" s="37"/>
      <c r="F9" s="37"/>
      <c r="G9" s="37"/>
      <c r="H9" s="37"/>
      <c r="I9" s="37"/>
      <c r="J9" s="37"/>
      <c r="K9" s="37"/>
      <c r="L9" s="37"/>
      <c r="M9" s="37"/>
    </row>
    <row r="10" spans="1:18" ht="14.25" customHeight="1" x14ac:dyDescent="0.35">
      <c r="D10" s="37" t="s">
        <v>15</v>
      </c>
      <c r="E10" s="37"/>
      <c r="F10" s="37"/>
      <c r="G10" s="37"/>
      <c r="H10" s="37"/>
      <c r="I10" s="37"/>
      <c r="J10" s="37"/>
      <c r="K10" s="37"/>
      <c r="L10" s="37"/>
      <c r="M10" s="37"/>
    </row>
    <row r="11" spans="1:18" ht="13.5" customHeight="1" x14ac:dyDescent="0.35">
      <c r="D11" s="37" t="s">
        <v>16</v>
      </c>
      <c r="E11" s="37"/>
      <c r="F11" s="37"/>
      <c r="G11" s="37"/>
      <c r="H11" s="37"/>
      <c r="I11" s="37"/>
      <c r="J11" s="37"/>
      <c r="K11" s="37"/>
      <c r="L11" s="37"/>
      <c r="M11" s="37"/>
    </row>
    <row r="12" spans="1:18" ht="12" x14ac:dyDescent="0.35">
      <c r="D12" s="37" t="s">
        <v>17</v>
      </c>
      <c r="E12" s="37"/>
      <c r="F12" s="37"/>
      <c r="G12" s="37"/>
      <c r="H12" s="37"/>
      <c r="I12" s="37"/>
      <c r="J12" s="37"/>
      <c r="K12" s="37"/>
      <c r="L12" s="37"/>
      <c r="M12" s="37"/>
    </row>
    <row r="13" spans="1:18" ht="12" x14ac:dyDescent="0.35">
      <c r="D13" s="37" t="s">
        <v>18</v>
      </c>
      <c r="E13" s="37"/>
      <c r="F13" s="37"/>
      <c r="G13" s="37"/>
      <c r="H13" s="37"/>
      <c r="I13" s="37"/>
      <c r="J13" s="37"/>
      <c r="K13" s="37"/>
      <c r="L13" s="37"/>
      <c r="M13" s="37"/>
    </row>
    <row r="14" spans="1:18" ht="12" x14ac:dyDescent="0.35">
      <c r="A14" s="3"/>
    </row>
    <row r="15" spans="1:18" ht="12" x14ac:dyDescent="0.35">
      <c r="A15" s="3"/>
      <c r="G15" s="3"/>
      <c r="H15" s="3"/>
      <c r="I15" s="3"/>
      <c r="M15" s="11"/>
    </row>
    <row r="16" spans="1:18" ht="15" customHeight="1" x14ac:dyDescent="0.35">
      <c r="A16" s="27" t="s">
        <v>19</v>
      </c>
      <c r="B16" s="30" t="s">
        <v>20</v>
      </c>
      <c r="C16" s="30" t="s">
        <v>21</v>
      </c>
      <c r="D16" s="30" t="s">
        <v>22</v>
      </c>
      <c r="E16" s="33" t="s">
        <v>23</v>
      </c>
      <c r="F16" s="46" t="s">
        <v>24</v>
      </c>
      <c r="G16" s="47"/>
      <c r="H16" s="47"/>
      <c r="I16" s="47"/>
      <c r="J16" s="47"/>
      <c r="K16" s="47"/>
      <c r="L16" s="30" t="s">
        <v>25</v>
      </c>
      <c r="M16" s="30" t="s">
        <v>26</v>
      </c>
      <c r="N16" s="42" t="s">
        <v>27</v>
      </c>
      <c r="O16" s="42" t="s">
        <v>28</v>
      </c>
      <c r="P16" s="30" t="s">
        <v>29</v>
      </c>
      <c r="Q16" s="30" t="s">
        <v>30</v>
      </c>
      <c r="R16" s="30" t="s">
        <v>31</v>
      </c>
    </row>
    <row r="17" spans="1:19" ht="14.5" customHeight="1" x14ac:dyDescent="0.35">
      <c r="A17" s="28"/>
      <c r="B17" s="31"/>
      <c r="C17" s="31"/>
      <c r="D17" s="31"/>
      <c r="E17" s="34"/>
      <c r="F17" s="44" t="s">
        <v>32</v>
      </c>
      <c r="G17" s="45"/>
      <c r="H17" s="39" t="s">
        <v>33</v>
      </c>
      <c r="I17" s="40"/>
      <c r="J17" s="40"/>
      <c r="K17" s="40"/>
      <c r="L17" s="31"/>
      <c r="M17" s="31"/>
      <c r="N17" s="43"/>
      <c r="O17" s="43"/>
      <c r="P17" s="31"/>
      <c r="Q17" s="31"/>
      <c r="R17" s="31"/>
    </row>
    <row r="18" spans="1:19" ht="78" customHeight="1" x14ac:dyDescent="0.35">
      <c r="A18" s="28"/>
      <c r="B18" s="31"/>
      <c r="C18" s="31"/>
      <c r="D18" s="31"/>
      <c r="E18" s="34"/>
      <c r="F18" s="9" t="s">
        <v>34</v>
      </c>
      <c r="G18" s="9" t="s">
        <v>35</v>
      </c>
      <c r="H18" s="9" t="s">
        <v>36</v>
      </c>
      <c r="I18" s="9" t="s">
        <v>37</v>
      </c>
      <c r="J18" s="9" t="s">
        <v>38</v>
      </c>
      <c r="K18" s="15" t="s">
        <v>39</v>
      </c>
      <c r="L18" s="41"/>
      <c r="M18" s="31"/>
      <c r="N18" s="43"/>
      <c r="O18" s="43"/>
      <c r="P18" s="31"/>
      <c r="Q18" s="31"/>
      <c r="R18" s="31"/>
    </row>
    <row r="19" spans="1:19" ht="31" customHeight="1" x14ac:dyDescent="0.35">
      <c r="A19" s="29"/>
      <c r="B19" s="32"/>
      <c r="C19" s="32"/>
      <c r="D19" s="32"/>
      <c r="E19" s="35"/>
      <c r="F19" s="8" t="s">
        <v>40</v>
      </c>
      <c r="G19" s="8" t="s">
        <v>41</v>
      </c>
      <c r="H19" s="8" t="s">
        <v>42</v>
      </c>
      <c r="I19" s="8" t="s">
        <v>43</v>
      </c>
      <c r="J19" s="8" t="s">
        <v>44</v>
      </c>
      <c r="K19" s="8" t="s">
        <v>43</v>
      </c>
      <c r="L19" s="8"/>
      <c r="M19" s="32"/>
      <c r="N19" s="43"/>
      <c r="O19" s="43"/>
      <c r="P19" s="31"/>
      <c r="Q19" s="31"/>
      <c r="R19" s="31"/>
    </row>
    <row r="20" spans="1:19" ht="12.75" customHeight="1" x14ac:dyDescent="0.25">
      <c r="A20" s="50" t="s">
        <v>45</v>
      </c>
      <c r="B20" s="51" t="s">
        <v>46</v>
      </c>
      <c r="C20" s="51" t="s">
        <v>47</v>
      </c>
      <c r="D20" s="52">
        <v>37752000</v>
      </c>
      <c r="E20" s="52">
        <v>8500000</v>
      </c>
      <c r="F20" s="4">
        <v>29</v>
      </c>
      <c r="G20" s="4">
        <v>19.2</v>
      </c>
      <c r="H20" s="4">
        <v>5</v>
      </c>
      <c r="I20" s="4">
        <v>9.1999999999999993</v>
      </c>
      <c r="J20" s="4">
        <v>22.8</v>
      </c>
      <c r="K20" s="4">
        <v>8.1999999999999993</v>
      </c>
      <c r="L20" s="16">
        <f t="shared" ref="L20:L50" si="0">SUM(F20:K20)</f>
        <v>93.4</v>
      </c>
      <c r="M20" s="5">
        <f>'[1]Filmové festivaly 2026'!E15</f>
        <v>4700000</v>
      </c>
      <c r="N20" s="53">
        <v>0.65</v>
      </c>
      <c r="O20" s="26">
        <v>0.8</v>
      </c>
      <c r="P20" s="54">
        <v>46387</v>
      </c>
      <c r="Q20" s="24">
        <v>46418</v>
      </c>
      <c r="R20" s="25">
        <f>M20/(0.7*D20)</f>
        <v>0.17785245057972332</v>
      </c>
      <c r="S20" s="23"/>
    </row>
    <row r="21" spans="1:19" ht="12.75" customHeight="1" x14ac:dyDescent="0.25">
      <c r="A21" s="55" t="s">
        <v>48</v>
      </c>
      <c r="B21" s="56" t="s">
        <v>49</v>
      </c>
      <c r="C21" s="56" t="s">
        <v>50</v>
      </c>
      <c r="D21" s="52">
        <v>27576000</v>
      </c>
      <c r="E21" s="52">
        <v>4100000</v>
      </c>
      <c r="F21" s="4">
        <v>28.2</v>
      </c>
      <c r="G21" s="4">
        <v>18.399999999999999</v>
      </c>
      <c r="H21" s="4">
        <v>5</v>
      </c>
      <c r="I21" s="4">
        <v>9.1999999999999993</v>
      </c>
      <c r="J21" s="4">
        <v>22.4</v>
      </c>
      <c r="K21" s="4">
        <v>7.8</v>
      </c>
      <c r="L21" s="16">
        <f t="shared" si="0"/>
        <v>90.999999999999986</v>
      </c>
      <c r="M21" s="5">
        <f>'[1]Filmové festivaly 2026'!E16</f>
        <v>4100000</v>
      </c>
      <c r="N21" s="57">
        <v>0.54</v>
      </c>
      <c r="O21" s="26">
        <v>0.8</v>
      </c>
      <c r="P21" s="58">
        <v>46387</v>
      </c>
      <c r="Q21" s="24">
        <v>46418</v>
      </c>
      <c r="R21" s="25">
        <f t="shared" ref="R21:R42" si="1">M21/(0.7*D21)</f>
        <v>0.21240001657756227</v>
      </c>
      <c r="S21" s="23"/>
    </row>
    <row r="22" spans="1:19" ht="12.75" customHeight="1" x14ac:dyDescent="0.25">
      <c r="A22" s="55" t="s">
        <v>51</v>
      </c>
      <c r="B22" s="56" t="s">
        <v>52</v>
      </c>
      <c r="C22" s="56" t="s">
        <v>53</v>
      </c>
      <c r="D22" s="52">
        <v>25400000</v>
      </c>
      <c r="E22" s="52">
        <v>4500000</v>
      </c>
      <c r="F22" s="4">
        <v>27.4</v>
      </c>
      <c r="G22" s="4">
        <v>17.2</v>
      </c>
      <c r="H22" s="4">
        <v>5</v>
      </c>
      <c r="I22" s="4">
        <v>9</v>
      </c>
      <c r="J22" s="4">
        <v>22.4</v>
      </c>
      <c r="K22" s="4">
        <v>8.8000000000000007</v>
      </c>
      <c r="L22" s="16">
        <f t="shared" si="0"/>
        <v>89.8</v>
      </c>
      <c r="M22" s="5">
        <f>'[1]Filmové festivaly 2026'!E17</f>
        <v>2600000</v>
      </c>
      <c r="N22" s="57">
        <v>0.62</v>
      </c>
      <c r="O22" s="26">
        <v>0.8</v>
      </c>
      <c r="P22" s="58">
        <v>46387</v>
      </c>
      <c r="Q22" s="24">
        <v>46418</v>
      </c>
      <c r="R22" s="25">
        <f t="shared" si="1"/>
        <v>0.14623172103487064</v>
      </c>
      <c r="S22" s="23"/>
    </row>
    <row r="23" spans="1:19" ht="12.75" customHeight="1" x14ac:dyDescent="0.25">
      <c r="A23" s="55" t="s">
        <v>54</v>
      </c>
      <c r="B23" s="56" t="s">
        <v>55</v>
      </c>
      <c r="C23" s="56" t="s">
        <v>56</v>
      </c>
      <c r="D23" s="52">
        <v>30800000</v>
      </c>
      <c r="E23" s="52">
        <v>4500000</v>
      </c>
      <c r="F23" s="4">
        <v>27.6</v>
      </c>
      <c r="G23" s="4">
        <v>18.2</v>
      </c>
      <c r="H23" s="4">
        <v>4.8</v>
      </c>
      <c r="I23" s="4">
        <v>9</v>
      </c>
      <c r="J23" s="4">
        <v>22.2</v>
      </c>
      <c r="K23" s="4">
        <v>7.8</v>
      </c>
      <c r="L23" s="16">
        <f t="shared" si="0"/>
        <v>89.6</v>
      </c>
      <c r="M23" s="5">
        <f>'[1]Filmové festivaly 2026'!E18</f>
        <v>4200000</v>
      </c>
      <c r="N23" s="59">
        <v>0.59</v>
      </c>
      <c r="O23" s="26">
        <v>0.8</v>
      </c>
      <c r="P23" s="58">
        <v>46418</v>
      </c>
      <c r="Q23" s="24">
        <v>46418</v>
      </c>
      <c r="R23" s="25">
        <f t="shared" si="1"/>
        <v>0.19480519480519481</v>
      </c>
      <c r="S23" s="23"/>
    </row>
    <row r="24" spans="1:19" ht="12.75" customHeight="1" x14ac:dyDescent="0.25">
      <c r="A24" s="55" t="s">
        <v>57</v>
      </c>
      <c r="B24" s="56" t="s">
        <v>58</v>
      </c>
      <c r="C24" s="56" t="s">
        <v>59</v>
      </c>
      <c r="D24" s="52">
        <v>15360000</v>
      </c>
      <c r="E24" s="52">
        <v>3000000</v>
      </c>
      <c r="F24" s="4">
        <v>27.8</v>
      </c>
      <c r="G24" s="4">
        <v>17</v>
      </c>
      <c r="H24" s="4">
        <v>5</v>
      </c>
      <c r="I24" s="4">
        <v>9</v>
      </c>
      <c r="J24" s="4">
        <v>20.8</v>
      </c>
      <c r="K24" s="4">
        <v>8.8000000000000007</v>
      </c>
      <c r="L24" s="16">
        <f t="shared" si="0"/>
        <v>88.399999999999991</v>
      </c>
      <c r="M24" s="5">
        <f>'[1]Filmové festivaly 2026'!E19</f>
        <v>2300000</v>
      </c>
      <c r="N24" s="57">
        <v>0.63</v>
      </c>
      <c r="O24" s="26">
        <v>0.8</v>
      </c>
      <c r="P24" s="58">
        <v>46387</v>
      </c>
      <c r="Q24" s="24">
        <v>46418</v>
      </c>
      <c r="R24" s="25">
        <f t="shared" si="1"/>
        <v>0.21391369047619047</v>
      </c>
      <c r="S24" s="23"/>
    </row>
    <row r="25" spans="1:19" ht="12.75" customHeight="1" x14ac:dyDescent="0.25">
      <c r="A25" s="55" t="s">
        <v>60</v>
      </c>
      <c r="B25" s="56" t="s">
        <v>61</v>
      </c>
      <c r="C25" s="56" t="s">
        <v>62</v>
      </c>
      <c r="D25" s="52">
        <v>66303000</v>
      </c>
      <c r="E25" s="52">
        <v>3000000</v>
      </c>
      <c r="F25" s="4">
        <v>27</v>
      </c>
      <c r="G25" s="4">
        <v>17</v>
      </c>
      <c r="H25" s="4">
        <v>5</v>
      </c>
      <c r="I25" s="4">
        <v>9.1999999999999993</v>
      </c>
      <c r="J25" s="4">
        <v>20.399999999999999</v>
      </c>
      <c r="K25" s="4">
        <v>7.4</v>
      </c>
      <c r="L25" s="16">
        <f t="shared" si="0"/>
        <v>86</v>
      </c>
      <c r="M25" s="5">
        <f>'[1]Filmové festivaly 2026'!E20</f>
        <v>1890000</v>
      </c>
      <c r="N25" s="57">
        <v>0.47</v>
      </c>
      <c r="O25" s="26">
        <v>0.8</v>
      </c>
      <c r="P25" s="60">
        <v>46356</v>
      </c>
      <c r="Q25" s="24">
        <v>46418</v>
      </c>
      <c r="R25" s="25">
        <f t="shared" si="1"/>
        <v>4.0722139269716302E-2</v>
      </c>
      <c r="S25" s="23"/>
    </row>
    <row r="26" spans="1:19" ht="12.75" customHeight="1" x14ac:dyDescent="0.25">
      <c r="A26" s="55" t="s">
        <v>63</v>
      </c>
      <c r="B26" s="56" t="s">
        <v>64</v>
      </c>
      <c r="C26" s="56" t="s">
        <v>65</v>
      </c>
      <c r="D26" s="52">
        <v>4811000</v>
      </c>
      <c r="E26" s="52">
        <v>1100000</v>
      </c>
      <c r="F26" s="4">
        <v>26.6</v>
      </c>
      <c r="G26" s="4">
        <v>15.8</v>
      </c>
      <c r="H26" s="4">
        <v>4.5999999999999996</v>
      </c>
      <c r="I26" s="4">
        <v>9.1999999999999993</v>
      </c>
      <c r="J26" s="4">
        <v>22</v>
      </c>
      <c r="K26" s="4">
        <v>7.4</v>
      </c>
      <c r="L26" s="16">
        <f t="shared" si="0"/>
        <v>85.600000000000009</v>
      </c>
      <c r="M26" s="5">
        <f>'[1]Filmové festivaly 2026'!E21</f>
        <v>1100000</v>
      </c>
      <c r="N26" s="57">
        <v>0.53</v>
      </c>
      <c r="O26" s="26">
        <v>0.8</v>
      </c>
      <c r="P26" s="58">
        <v>46418</v>
      </c>
      <c r="Q26" s="24">
        <v>46418</v>
      </c>
      <c r="R26" s="25">
        <f t="shared" si="1"/>
        <v>0.32663241975235324</v>
      </c>
      <c r="S26" s="23"/>
    </row>
    <row r="27" spans="1:19" ht="12.75" customHeight="1" x14ac:dyDescent="0.25">
      <c r="A27" s="61" t="s">
        <v>66</v>
      </c>
      <c r="B27" s="62" t="s">
        <v>67</v>
      </c>
      <c r="C27" s="62" t="s">
        <v>68</v>
      </c>
      <c r="D27" s="52">
        <v>4930000</v>
      </c>
      <c r="E27" s="52">
        <v>2000000</v>
      </c>
      <c r="F27" s="4">
        <v>27.4</v>
      </c>
      <c r="G27" s="4">
        <v>17</v>
      </c>
      <c r="H27" s="4">
        <v>5</v>
      </c>
      <c r="I27" s="4">
        <v>8</v>
      </c>
      <c r="J27" s="4">
        <v>20.2</v>
      </c>
      <c r="K27" s="4">
        <v>7.4</v>
      </c>
      <c r="L27" s="16">
        <f t="shared" si="0"/>
        <v>85</v>
      </c>
      <c r="M27" s="5">
        <f>'[1]Filmové festivaly 2026'!E22</f>
        <v>1600000</v>
      </c>
      <c r="N27" s="59">
        <v>0.74</v>
      </c>
      <c r="O27" s="26">
        <v>0.8</v>
      </c>
      <c r="P27" s="58">
        <v>46387</v>
      </c>
      <c r="Q27" s="24">
        <v>46418</v>
      </c>
      <c r="R27" s="25">
        <f t="shared" si="1"/>
        <v>0.46363372935381048</v>
      </c>
      <c r="S27" s="23"/>
    </row>
    <row r="28" spans="1:19" ht="12.75" customHeight="1" x14ac:dyDescent="0.25">
      <c r="A28" s="55" t="s">
        <v>69</v>
      </c>
      <c r="B28" s="56" t="s">
        <v>70</v>
      </c>
      <c r="C28" s="56" t="s">
        <v>71</v>
      </c>
      <c r="D28" s="52">
        <v>10984000</v>
      </c>
      <c r="E28" s="52">
        <v>1800000</v>
      </c>
      <c r="F28" s="4">
        <v>26.6</v>
      </c>
      <c r="G28" s="4">
        <v>16</v>
      </c>
      <c r="H28" s="4">
        <v>4.5999999999999996</v>
      </c>
      <c r="I28" s="4">
        <v>9</v>
      </c>
      <c r="J28" s="4">
        <v>19.600000000000001</v>
      </c>
      <c r="K28" s="4">
        <v>7.6</v>
      </c>
      <c r="L28" s="16">
        <f t="shared" si="0"/>
        <v>83.4</v>
      </c>
      <c r="M28" s="5">
        <f>'[1]Filmové festivaly 2026'!E23</f>
        <v>700000</v>
      </c>
      <c r="N28" s="57">
        <v>0.68</v>
      </c>
      <c r="O28" s="26">
        <v>0.8</v>
      </c>
      <c r="P28" s="58">
        <v>46418</v>
      </c>
      <c r="Q28" s="24">
        <v>46418</v>
      </c>
      <c r="R28" s="25">
        <f t="shared" si="1"/>
        <v>9.1041514930808462E-2</v>
      </c>
      <c r="S28" s="23"/>
    </row>
    <row r="29" spans="1:19" ht="12.75" customHeight="1" x14ac:dyDescent="0.25">
      <c r="A29" s="55" t="s">
        <v>72</v>
      </c>
      <c r="B29" s="56" t="s">
        <v>73</v>
      </c>
      <c r="C29" s="56" t="s">
        <v>74</v>
      </c>
      <c r="D29" s="52">
        <v>2926000</v>
      </c>
      <c r="E29" s="52">
        <v>600000</v>
      </c>
      <c r="F29" s="4">
        <v>24.8</v>
      </c>
      <c r="G29" s="4">
        <v>16.2</v>
      </c>
      <c r="H29" s="4">
        <v>4.2</v>
      </c>
      <c r="I29" s="4">
        <v>8.6</v>
      </c>
      <c r="J29" s="4">
        <v>21.4</v>
      </c>
      <c r="K29" s="4">
        <v>7.4</v>
      </c>
      <c r="L29" s="16">
        <f t="shared" si="0"/>
        <v>82.600000000000009</v>
      </c>
      <c r="M29" s="5">
        <f>'[1]Filmové festivaly 2026'!E24</f>
        <v>500000</v>
      </c>
      <c r="N29" s="57">
        <v>0.38</v>
      </c>
      <c r="O29" s="26">
        <v>0.8</v>
      </c>
      <c r="P29" s="60">
        <v>46249</v>
      </c>
      <c r="Q29" s="24">
        <v>46418</v>
      </c>
      <c r="R29" s="25">
        <f t="shared" si="1"/>
        <v>0.24411678547016896</v>
      </c>
      <c r="S29" s="23"/>
    </row>
    <row r="30" spans="1:19" ht="12.75" customHeight="1" x14ac:dyDescent="0.25">
      <c r="A30" s="55" t="s">
        <v>75</v>
      </c>
      <c r="B30" s="56" t="s">
        <v>76</v>
      </c>
      <c r="C30" s="56" t="s">
        <v>77</v>
      </c>
      <c r="D30" s="52">
        <v>1745000</v>
      </c>
      <c r="E30" s="52">
        <v>500000</v>
      </c>
      <c r="F30" s="4">
        <v>24.8</v>
      </c>
      <c r="G30" s="4">
        <v>15.4</v>
      </c>
      <c r="H30" s="4">
        <v>4.5999999999999996</v>
      </c>
      <c r="I30" s="4">
        <v>8</v>
      </c>
      <c r="J30" s="4">
        <v>21.4</v>
      </c>
      <c r="K30" s="4">
        <v>8</v>
      </c>
      <c r="L30" s="16">
        <f t="shared" si="0"/>
        <v>82.2</v>
      </c>
      <c r="M30" s="5">
        <f>'[1]Filmové festivaly 2026'!E25</f>
        <v>450000</v>
      </c>
      <c r="N30" s="57">
        <v>0.65</v>
      </c>
      <c r="O30" s="26">
        <v>0.8</v>
      </c>
      <c r="P30" s="58">
        <v>46387</v>
      </c>
      <c r="Q30" s="24">
        <v>46418</v>
      </c>
      <c r="R30" s="25">
        <f t="shared" si="1"/>
        <v>0.36839950880065492</v>
      </c>
      <c r="S30" s="23"/>
    </row>
    <row r="31" spans="1:19" ht="12.75" customHeight="1" x14ac:dyDescent="0.25">
      <c r="A31" s="55" t="s">
        <v>78</v>
      </c>
      <c r="B31" s="56" t="s">
        <v>79</v>
      </c>
      <c r="C31" s="56" t="s">
        <v>80</v>
      </c>
      <c r="D31" s="52">
        <v>4767500</v>
      </c>
      <c r="E31" s="52">
        <v>1400000</v>
      </c>
      <c r="F31" s="4">
        <v>25.6</v>
      </c>
      <c r="G31" s="4">
        <v>16.2</v>
      </c>
      <c r="H31" s="4">
        <v>4.5999999999999996</v>
      </c>
      <c r="I31" s="4">
        <v>8.6</v>
      </c>
      <c r="J31" s="4">
        <v>18.8</v>
      </c>
      <c r="K31" s="4">
        <v>7.8</v>
      </c>
      <c r="L31" s="16">
        <f t="shared" si="0"/>
        <v>81.599999999999994</v>
      </c>
      <c r="M31" s="5">
        <f>'[1]Filmové festivaly 2026'!E26</f>
        <v>1350000</v>
      </c>
      <c r="N31" s="57">
        <v>0.8</v>
      </c>
      <c r="O31" s="26">
        <v>0.8</v>
      </c>
      <c r="P31" s="58">
        <v>46418</v>
      </c>
      <c r="Q31" s="24">
        <v>46418</v>
      </c>
      <c r="R31" s="25">
        <f t="shared" si="1"/>
        <v>0.40452468349689114</v>
      </c>
      <c r="S31" s="23"/>
    </row>
    <row r="32" spans="1:19" ht="12.75" customHeight="1" x14ac:dyDescent="0.25">
      <c r="A32" s="55" t="s">
        <v>81</v>
      </c>
      <c r="B32" s="56" t="s">
        <v>82</v>
      </c>
      <c r="C32" s="56" t="s">
        <v>83</v>
      </c>
      <c r="D32" s="52">
        <v>12425000</v>
      </c>
      <c r="E32" s="52">
        <v>1700000</v>
      </c>
      <c r="F32" s="4">
        <v>24.2</v>
      </c>
      <c r="G32" s="4">
        <v>15.6</v>
      </c>
      <c r="H32" s="4">
        <v>5</v>
      </c>
      <c r="I32" s="4">
        <v>8.6</v>
      </c>
      <c r="J32" s="4">
        <v>19.8</v>
      </c>
      <c r="K32" s="4">
        <v>8.1999999999999993</v>
      </c>
      <c r="L32" s="16">
        <f t="shared" si="0"/>
        <v>81.400000000000006</v>
      </c>
      <c r="M32" s="5">
        <f>'[1]Filmové festivaly 2026'!E27</f>
        <v>930000</v>
      </c>
      <c r="N32" s="57">
        <v>0.64</v>
      </c>
      <c r="O32" s="26">
        <v>0.8</v>
      </c>
      <c r="P32" s="58">
        <v>46387</v>
      </c>
      <c r="Q32" s="24">
        <v>46418</v>
      </c>
      <c r="R32" s="25">
        <f t="shared" si="1"/>
        <v>0.1069272779534349</v>
      </c>
      <c r="S32" s="23"/>
    </row>
    <row r="33" spans="1:19" ht="12.75" customHeight="1" x14ac:dyDescent="0.25">
      <c r="A33" s="61" t="s">
        <v>84</v>
      </c>
      <c r="B33" s="62" t="s">
        <v>85</v>
      </c>
      <c r="C33" s="62" t="s">
        <v>86</v>
      </c>
      <c r="D33" s="52">
        <v>3700000</v>
      </c>
      <c r="E33" s="52">
        <v>600000</v>
      </c>
      <c r="F33" s="4">
        <v>24.2</v>
      </c>
      <c r="G33" s="4">
        <v>14.8</v>
      </c>
      <c r="H33" s="4">
        <v>4.2</v>
      </c>
      <c r="I33" s="4">
        <v>8.6</v>
      </c>
      <c r="J33" s="4">
        <v>19.8</v>
      </c>
      <c r="K33" s="4">
        <v>7.8</v>
      </c>
      <c r="L33" s="16">
        <f t="shared" si="0"/>
        <v>79.400000000000006</v>
      </c>
      <c r="M33" s="5">
        <f>'[1]Filmové festivaly 2026'!E28</f>
        <v>300000</v>
      </c>
      <c r="N33" s="59">
        <v>0.75</v>
      </c>
      <c r="O33" s="26">
        <v>0.8</v>
      </c>
      <c r="P33" s="58">
        <v>46387</v>
      </c>
      <c r="Q33" s="24">
        <v>46418</v>
      </c>
      <c r="R33" s="25">
        <f t="shared" si="1"/>
        <v>0.11583011583011583</v>
      </c>
      <c r="S33" s="23"/>
    </row>
    <row r="34" spans="1:19" ht="12.75" customHeight="1" x14ac:dyDescent="0.25">
      <c r="A34" s="55" t="s">
        <v>87</v>
      </c>
      <c r="B34" s="56" t="s">
        <v>88</v>
      </c>
      <c r="C34" s="56" t="s">
        <v>89</v>
      </c>
      <c r="D34" s="52">
        <v>3485000</v>
      </c>
      <c r="E34" s="52">
        <v>700000</v>
      </c>
      <c r="F34" s="4">
        <v>24</v>
      </c>
      <c r="G34" s="4">
        <v>15</v>
      </c>
      <c r="H34" s="4">
        <v>4.2</v>
      </c>
      <c r="I34" s="4">
        <v>8.6</v>
      </c>
      <c r="J34" s="4">
        <v>18.399999999999999</v>
      </c>
      <c r="K34" s="4">
        <v>8.6</v>
      </c>
      <c r="L34" s="16">
        <f t="shared" si="0"/>
        <v>78.8</v>
      </c>
      <c r="M34" s="5">
        <f>'[1]Filmové festivaly 2026'!E29</f>
        <v>600000</v>
      </c>
      <c r="N34" s="57">
        <v>0.69</v>
      </c>
      <c r="O34" s="26">
        <v>0.8</v>
      </c>
      <c r="P34" s="58">
        <v>46387</v>
      </c>
      <c r="Q34" s="24">
        <v>46418</v>
      </c>
      <c r="R34" s="25">
        <f t="shared" si="1"/>
        <v>0.24595203935232629</v>
      </c>
      <c r="S34" s="23"/>
    </row>
    <row r="35" spans="1:19" ht="12.75" customHeight="1" x14ac:dyDescent="0.25">
      <c r="A35" s="55" t="s">
        <v>90</v>
      </c>
      <c r="B35" s="56" t="s">
        <v>91</v>
      </c>
      <c r="C35" s="56" t="s">
        <v>92</v>
      </c>
      <c r="D35" s="52">
        <v>824400</v>
      </c>
      <c r="E35" s="52">
        <v>270000</v>
      </c>
      <c r="F35" s="4">
        <v>22.6</v>
      </c>
      <c r="G35" s="4">
        <v>16.8</v>
      </c>
      <c r="H35" s="4">
        <v>4.8</v>
      </c>
      <c r="I35" s="4">
        <v>8.6</v>
      </c>
      <c r="J35" s="4">
        <v>19.600000000000001</v>
      </c>
      <c r="K35" s="4">
        <v>6</v>
      </c>
      <c r="L35" s="16">
        <f t="shared" si="0"/>
        <v>78.400000000000006</v>
      </c>
      <c r="M35" s="5">
        <f>'[1]Filmové festivaly 2026'!E30</f>
        <v>250000</v>
      </c>
      <c r="N35" s="57">
        <v>0.73</v>
      </c>
      <c r="O35" s="26">
        <v>0.8</v>
      </c>
      <c r="P35" s="58">
        <v>46418</v>
      </c>
      <c r="Q35" s="24">
        <v>46418</v>
      </c>
      <c r="R35" s="25">
        <f t="shared" si="1"/>
        <v>0.43321549871768211</v>
      </c>
      <c r="S35" s="23"/>
    </row>
    <row r="36" spans="1:19" ht="12.75" customHeight="1" x14ac:dyDescent="0.25">
      <c r="A36" s="55" t="s">
        <v>93</v>
      </c>
      <c r="B36" s="56" t="s">
        <v>94</v>
      </c>
      <c r="C36" s="56" t="s">
        <v>95</v>
      </c>
      <c r="D36" s="52">
        <v>950000</v>
      </c>
      <c r="E36" s="52">
        <v>200000</v>
      </c>
      <c r="F36" s="4">
        <v>22.4</v>
      </c>
      <c r="G36" s="4">
        <v>17.2</v>
      </c>
      <c r="H36" s="4">
        <v>4.5999999999999996</v>
      </c>
      <c r="I36" s="4">
        <v>8.4</v>
      </c>
      <c r="J36" s="4">
        <v>19.2</v>
      </c>
      <c r="K36" s="4">
        <v>6.2</v>
      </c>
      <c r="L36" s="16">
        <f t="shared" si="0"/>
        <v>78</v>
      </c>
      <c r="M36" s="5">
        <f>'[1]Filmové festivaly 2026'!E31</f>
        <v>200000</v>
      </c>
      <c r="N36" s="57">
        <v>0.79</v>
      </c>
      <c r="O36" s="26">
        <v>0.8</v>
      </c>
      <c r="P36" s="58">
        <v>46387</v>
      </c>
      <c r="Q36" s="24">
        <v>46418</v>
      </c>
      <c r="R36" s="25">
        <f t="shared" si="1"/>
        <v>0.3007518796992481</v>
      </c>
      <c r="S36" s="23"/>
    </row>
    <row r="37" spans="1:19" ht="12.75" customHeight="1" x14ac:dyDescent="0.25">
      <c r="A37" s="55" t="s">
        <v>96</v>
      </c>
      <c r="B37" s="56" t="s">
        <v>97</v>
      </c>
      <c r="C37" s="56" t="s">
        <v>98</v>
      </c>
      <c r="D37" s="52">
        <v>2600000</v>
      </c>
      <c r="E37" s="52">
        <v>850000</v>
      </c>
      <c r="F37" s="4">
        <v>23</v>
      </c>
      <c r="G37" s="4">
        <v>15.6</v>
      </c>
      <c r="H37" s="4">
        <v>4.5999999999999996</v>
      </c>
      <c r="I37" s="4">
        <v>7.8</v>
      </c>
      <c r="J37" s="4">
        <v>17.600000000000001</v>
      </c>
      <c r="K37" s="4">
        <v>7.6</v>
      </c>
      <c r="L37" s="16">
        <f t="shared" si="0"/>
        <v>76.199999999999989</v>
      </c>
      <c r="M37" s="5">
        <f>'[1]Filmové festivaly 2026'!E32</f>
        <v>600000</v>
      </c>
      <c r="N37" s="57">
        <v>0.75</v>
      </c>
      <c r="O37" s="26">
        <v>0.8</v>
      </c>
      <c r="P37" s="58">
        <v>46326</v>
      </c>
      <c r="Q37" s="24">
        <v>46418</v>
      </c>
      <c r="R37" s="25">
        <f t="shared" si="1"/>
        <v>0.32967032967032966</v>
      </c>
      <c r="S37" s="23"/>
    </row>
    <row r="38" spans="1:19" ht="12.75" customHeight="1" x14ac:dyDescent="0.25">
      <c r="A38" s="55" t="s">
        <v>99</v>
      </c>
      <c r="B38" s="56" t="s">
        <v>100</v>
      </c>
      <c r="C38" s="56" t="s">
        <v>101</v>
      </c>
      <c r="D38" s="52">
        <v>5400000</v>
      </c>
      <c r="E38" s="52">
        <v>400000</v>
      </c>
      <c r="F38" s="4">
        <v>22.4</v>
      </c>
      <c r="G38" s="4">
        <v>16.600000000000001</v>
      </c>
      <c r="H38" s="4">
        <v>4.4000000000000004</v>
      </c>
      <c r="I38" s="4">
        <v>8</v>
      </c>
      <c r="J38" s="4">
        <v>17.600000000000001</v>
      </c>
      <c r="K38" s="4">
        <v>6</v>
      </c>
      <c r="L38" s="16">
        <f t="shared" si="0"/>
        <v>75</v>
      </c>
      <c r="M38" s="5">
        <f>'[1]Filmové festivaly 2026'!E33</f>
        <v>300000</v>
      </c>
      <c r="N38" s="57">
        <v>0.52</v>
      </c>
      <c r="O38" s="26">
        <v>0.8</v>
      </c>
      <c r="P38" s="58">
        <v>46387</v>
      </c>
      <c r="Q38" s="24">
        <v>46418</v>
      </c>
      <c r="R38" s="25">
        <f t="shared" si="1"/>
        <v>7.9365079365079375E-2</v>
      </c>
      <c r="S38" s="23"/>
    </row>
    <row r="39" spans="1:19" ht="12.75" customHeight="1" x14ac:dyDescent="0.25">
      <c r="A39" s="55" t="s">
        <v>102</v>
      </c>
      <c r="B39" s="56" t="s">
        <v>103</v>
      </c>
      <c r="C39" s="56" t="s">
        <v>104</v>
      </c>
      <c r="D39" s="52">
        <v>1645000</v>
      </c>
      <c r="E39" s="52">
        <v>550000</v>
      </c>
      <c r="F39" s="4">
        <v>21</v>
      </c>
      <c r="G39" s="4">
        <v>13.4</v>
      </c>
      <c r="H39" s="4">
        <v>4.2</v>
      </c>
      <c r="I39" s="4">
        <v>8</v>
      </c>
      <c r="J39" s="4">
        <v>19.399999999999999</v>
      </c>
      <c r="K39" s="4">
        <v>7.2</v>
      </c>
      <c r="L39" s="16">
        <f t="shared" si="0"/>
        <v>73.2</v>
      </c>
      <c r="M39" s="5">
        <f>'[1]Filmové festivaly 2026'!E34</f>
        <v>250000</v>
      </c>
      <c r="N39" s="59">
        <v>0.74</v>
      </c>
      <c r="O39" s="26">
        <v>0.8</v>
      </c>
      <c r="P39" s="58">
        <v>46387</v>
      </c>
      <c r="Q39" s="24">
        <v>46418</v>
      </c>
      <c r="R39" s="25">
        <f t="shared" si="1"/>
        <v>0.21710811984368214</v>
      </c>
      <c r="S39" s="23"/>
    </row>
    <row r="40" spans="1:19" ht="12.75" customHeight="1" x14ac:dyDescent="0.25">
      <c r="A40" s="55" t="s">
        <v>105</v>
      </c>
      <c r="B40" s="56" t="s">
        <v>106</v>
      </c>
      <c r="C40" s="56" t="s">
        <v>107</v>
      </c>
      <c r="D40" s="52">
        <v>2130000</v>
      </c>
      <c r="E40" s="52">
        <v>520000</v>
      </c>
      <c r="F40" s="4">
        <v>22</v>
      </c>
      <c r="G40" s="4">
        <v>13.6</v>
      </c>
      <c r="H40" s="4">
        <v>4.2</v>
      </c>
      <c r="I40" s="4">
        <v>7.8</v>
      </c>
      <c r="J40" s="4">
        <v>18.399999999999999</v>
      </c>
      <c r="K40" s="4">
        <v>7</v>
      </c>
      <c r="L40" s="16">
        <f t="shared" si="0"/>
        <v>73</v>
      </c>
      <c r="M40" s="5">
        <f>'[1]Filmové festivaly 2026'!E35</f>
        <v>260000</v>
      </c>
      <c r="N40" s="57">
        <v>0.75</v>
      </c>
      <c r="O40" s="26">
        <v>0.8</v>
      </c>
      <c r="P40" s="58">
        <v>46387</v>
      </c>
      <c r="Q40" s="24">
        <v>46418</v>
      </c>
      <c r="R40" s="25">
        <f t="shared" si="1"/>
        <v>0.1743796109993293</v>
      </c>
      <c r="S40" s="23"/>
    </row>
    <row r="41" spans="1:19" ht="12.75" customHeight="1" x14ac:dyDescent="0.25">
      <c r="A41" s="55" t="s">
        <v>108</v>
      </c>
      <c r="B41" s="56" t="s">
        <v>109</v>
      </c>
      <c r="C41" s="56" t="s">
        <v>110</v>
      </c>
      <c r="D41" s="52">
        <v>2690000</v>
      </c>
      <c r="E41" s="52">
        <v>1000000</v>
      </c>
      <c r="F41" s="4">
        <v>23.2</v>
      </c>
      <c r="G41" s="4">
        <v>12.8</v>
      </c>
      <c r="H41" s="4">
        <v>4.5999999999999996</v>
      </c>
      <c r="I41" s="4">
        <v>8</v>
      </c>
      <c r="J41" s="4">
        <v>17</v>
      </c>
      <c r="K41" s="4">
        <v>6.4</v>
      </c>
      <c r="L41" s="16">
        <f t="shared" si="0"/>
        <v>72</v>
      </c>
      <c r="M41" s="5">
        <f>'[1]Filmové festivaly 2026'!E36</f>
        <v>720000</v>
      </c>
      <c r="N41" s="57">
        <v>0.8</v>
      </c>
      <c r="O41" s="26">
        <v>0.8</v>
      </c>
      <c r="P41" s="58">
        <v>46418</v>
      </c>
      <c r="Q41" s="24">
        <v>46418</v>
      </c>
      <c r="R41" s="25">
        <f t="shared" si="1"/>
        <v>0.38236856080722259</v>
      </c>
      <c r="S41" s="23"/>
    </row>
    <row r="42" spans="1:19" ht="12.75" customHeight="1" x14ac:dyDescent="0.25">
      <c r="A42" s="61" t="s">
        <v>111</v>
      </c>
      <c r="B42" s="62" t="s">
        <v>112</v>
      </c>
      <c r="C42" s="62" t="s">
        <v>113</v>
      </c>
      <c r="D42" s="52">
        <v>677450</v>
      </c>
      <c r="E42" s="52">
        <v>130000</v>
      </c>
      <c r="F42" s="4">
        <v>21.8</v>
      </c>
      <c r="G42" s="4">
        <v>14</v>
      </c>
      <c r="H42" s="4">
        <v>3.6</v>
      </c>
      <c r="I42" s="4">
        <v>7.8</v>
      </c>
      <c r="J42" s="4">
        <v>16.8</v>
      </c>
      <c r="K42" s="4">
        <v>7.2</v>
      </c>
      <c r="L42" s="16">
        <f t="shared" si="0"/>
        <v>71.2</v>
      </c>
      <c r="M42" s="5">
        <f>'[1]Filmové festivaly 2026'!E37</f>
        <v>100000</v>
      </c>
      <c r="N42" s="59">
        <v>0.71</v>
      </c>
      <c r="O42" s="26">
        <v>0.8</v>
      </c>
      <c r="P42" s="63">
        <v>46387</v>
      </c>
      <c r="Q42" s="24">
        <v>46418</v>
      </c>
      <c r="R42" s="25">
        <f t="shared" si="1"/>
        <v>0.21087481416657003</v>
      </c>
      <c r="S42" s="23"/>
    </row>
    <row r="43" spans="1:19" ht="12.75" customHeight="1" x14ac:dyDescent="0.25">
      <c r="A43" s="55" t="s">
        <v>114</v>
      </c>
      <c r="B43" s="64" t="s">
        <v>115</v>
      </c>
      <c r="C43" s="56" t="s">
        <v>116</v>
      </c>
      <c r="D43" s="52">
        <v>800000</v>
      </c>
      <c r="E43" s="52">
        <v>210000</v>
      </c>
      <c r="F43" s="4">
        <v>18.2</v>
      </c>
      <c r="G43" s="4">
        <v>11</v>
      </c>
      <c r="H43" s="4">
        <v>4</v>
      </c>
      <c r="I43" s="4">
        <v>8</v>
      </c>
      <c r="J43" s="4">
        <v>17.399999999999999</v>
      </c>
      <c r="K43" s="4">
        <v>6</v>
      </c>
      <c r="L43" s="16">
        <f t="shared" si="0"/>
        <v>64.599999999999994</v>
      </c>
      <c r="M43" s="5"/>
      <c r="N43" s="57">
        <v>0.79</v>
      </c>
      <c r="O43" s="12"/>
      <c r="P43" s="58">
        <v>46356</v>
      </c>
      <c r="Q43" s="14"/>
      <c r="R43" s="25"/>
      <c r="S43" s="23"/>
    </row>
    <row r="44" spans="1:19" ht="12.75" customHeight="1" x14ac:dyDescent="0.25">
      <c r="A44" s="55" t="s">
        <v>117</v>
      </c>
      <c r="B44" s="56" t="s">
        <v>118</v>
      </c>
      <c r="C44" s="56" t="s">
        <v>119</v>
      </c>
      <c r="D44" s="52">
        <v>10994025</v>
      </c>
      <c r="E44" s="52">
        <v>1000000</v>
      </c>
      <c r="F44" s="4">
        <v>17.2</v>
      </c>
      <c r="G44" s="4">
        <v>12.6</v>
      </c>
      <c r="H44" s="4">
        <v>3.8</v>
      </c>
      <c r="I44" s="4">
        <v>8.4</v>
      </c>
      <c r="J44" s="4">
        <v>15.6</v>
      </c>
      <c r="K44" s="4">
        <v>6</v>
      </c>
      <c r="L44" s="16">
        <f t="shared" si="0"/>
        <v>63.599999999999994</v>
      </c>
      <c r="M44" s="5"/>
      <c r="N44" s="57">
        <v>0.27</v>
      </c>
      <c r="O44" s="12"/>
      <c r="P44" s="58">
        <v>46387</v>
      </c>
      <c r="Q44" s="14"/>
      <c r="R44" s="25"/>
      <c r="S44" s="23"/>
    </row>
    <row r="45" spans="1:19" ht="12.75" customHeight="1" x14ac:dyDescent="0.25">
      <c r="A45" s="55" t="s">
        <v>120</v>
      </c>
      <c r="B45" s="56" t="s">
        <v>121</v>
      </c>
      <c r="C45" s="56" t="s">
        <v>122</v>
      </c>
      <c r="D45" s="52">
        <v>4078700</v>
      </c>
      <c r="E45" s="52">
        <v>850000</v>
      </c>
      <c r="F45" s="4">
        <v>14.8</v>
      </c>
      <c r="G45" s="4">
        <v>10.8</v>
      </c>
      <c r="H45" s="4">
        <v>2.8</v>
      </c>
      <c r="I45" s="4">
        <v>7.2</v>
      </c>
      <c r="J45" s="4">
        <v>14.2</v>
      </c>
      <c r="K45" s="4">
        <v>6.8</v>
      </c>
      <c r="L45" s="16">
        <f t="shared" si="0"/>
        <v>56.599999999999994</v>
      </c>
      <c r="M45" s="21"/>
      <c r="N45" s="57">
        <v>0.5</v>
      </c>
      <c r="O45" s="12"/>
      <c r="P45" s="58">
        <v>46387</v>
      </c>
      <c r="Q45" s="14"/>
      <c r="R45" s="25"/>
      <c r="S45" s="23"/>
    </row>
    <row r="46" spans="1:19" ht="12.75" customHeight="1" x14ac:dyDescent="0.25">
      <c r="A46" s="61" t="s">
        <v>123</v>
      </c>
      <c r="B46" s="62" t="s">
        <v>124</v>
      </c>
      <c r="C46" s="62" t="s">
        <v>125</v>
      </c>
      <c r="D46" s="52">
        <v>1304000</v>
      </c>
      <c r="E46" s="52">
        <v>220000</v>
      </c>
      <c r="F46" s="4">
        <v>12.6</v>
      </c>
      <c r="G46" s="4">
        <v>10.8</v>
      </c>
      <c r="H46" s="4">
        <v>3.4</v>
      </c>
      <c r="I46" s="4">
        <v>6.4</v>
      </c>
      <c r="J46" s="4">
        <v>15.2</v>
      </c>
      <c r="K46" s="4">
        <v>7</v>
      </c>
      <c r="L46" s="16">
        <f t="shared" si="0"/>
        <v>55.399999999999991</v>
      </c>
      <c r="M46" s="22"/>
      <c r="N46" s="59">
        <v>0.8</v>
      </c>
      <c r="O46" s="20"/>
      <c r="P46" s="58">
        <v>46387</v>
      </c>
      <c r="Q46" s="12"/>
      <c r="R46" s="25"/>
      <c r="S46" s="23"/>
    </row>
    <row r="47" spans="1:19" ht="12.75" customHeight="1" x14ac:dyDescent="0.25">
      <c r="A47" s="55" t="s">
        <v>126</v>
      </c>
      <c r="B47" s="56" t="s">
        <v>127</v>
      </c>
      <c r="C47" s="56" t="s">
        <v>128</v>
      </c>
      <c r="D47" s="52">
        <v>370000</v>
      </c>
      <c r="E47" s="52">
        <v>250000</v>
      </c>
      <c r="F47" s="4">
        <v>13.2</v>
      </c>
      <c r="G47" s="4">
        <v>11.6</v>
      </c>
      <c r="H47" s="4">
        <v>3.6</v>
      </c>
      <c r="I47" s="4">
        <v>6</v>
      </c>
      <c r="J47" s="4">
        <v>12.8</v>
      </c>
      <c r="K47" s="4">
        <v>6.6</v>
      </c>
      <c r="L47" s="16">
        <f t="shared" si="0"/>
        <v>53.800000000000004</v>
      </c>
      <c r="M47" s="22"/>
      <c r="N47" s="57">
        <v>0.68</v>
      </c>
      <c r="O47" s="20"/>
      <c r="P47" s="58">
        <v>46387</v>
      </c>
      <c r="Q47" s="13"/>
      <c r="R47" s="25"/>
      <c r="S47" s="23"/>
    </row>
    <row r="48" spans="1:19" ht="12.75" customHeight="1" x14ac:dyDescent="0.25">
      <c r="A48" s="55" t="s">
        <v>129</v>
      </c>
      <c r="B48" s="56" t="s">
        <v>130</v>
      </c>
      <c r="C48" s="56" t="s">
        <v>131</v>
      </c>
      <c r="D48" s="65">
        <v>996000</v>
      </c>
      <c r="E48" s="65">
        <v>200000</v>
      </c>
      <c r="F48" s="4">
        <v>13.6</v>
      </c>
      <c r="G48" s="4">
        <v>9</v>
      </c>
      <c r="H48" s="4">
        <v>4</v>
      </c>
      <c r="I48" s="4">
        <v>6</v>
      </c>
      <c r="J48" s="4">
        <v>14.2</v>
      </c>
      <c r="K48" s="4">
        <v>5.4</v>
      </c>
      <c r="L48" s="16">
        <f t="shared" si="0"/>
        <v>52.199999999999996</v>
      </c>
      <c r="M48" s="22"/>
      <c r="N48" s="57">
        <v>0.66</v>
      </c>
      <c r="O48" s="20"/>
      <c r="P48" s="66">
        <v>46418</v>
      </c>
      <c r="Q48" s="13"/>
      <c r="R48" s="25"/>
      <c r="S48" s="23"/>
    </row>
    <row r="49" spans="1:19" ht="12.75" customHeight="1" x14ac:dyDescent="0.25">
      <c r="A49" s="61" t="s">
        <v>132</v>
      </c>
      <c r="B49" s="62" t="s">
        <v>133</v>
      </c>
      <c r="C49" s="62" t="s">
        <v>134</v>
      </c>
      <c r="D49" s="52">
        <v>2034000</v>
      </c>
      <c r="E49" s="52">
        <v>600000</v>
      </c>
      <c r="F49" s="4">
        <v>13.4</v>
      </c>
      <c r="G49" s="4">
        <v>8.4</v>
      </c>
      <c r="H49" s="4">
        <v>3.4</v>
      </c>
      <c r="I49" s="4">
        <v>5.6</v>
      </c>
      <c r="J49" s="4">
        <v>14.2</v>
      </c>
      <c r="K49" s="4">
        <v>6.2</v>
      </c>
      <c r="L49" s="16">
        <f t="shared" si="0"/>
        <v>51.2</v>
      </c>
      <c r="M49" s="22"/>
      <c r="N49" s="59">
        <v>0.38</v>
      </c>
      <c r="O49" s="20"/>
      <c r="P49" s="58">
        <v>46418</v>
      </c>
      <c r="Q49" s="13"/>
      <c r="R49" s="25"/>
      <c r="S49" s="23"/>
    </row>
    <row r="50" spans="1:19" ht="12.75" customHeight="1" x14ac:dyDescent="0.25">
      <c r="A50" s="55" t="s">
        <v>135</v>
      </c>
      <c r="B50" s="56" t="s">
        <v>136</v>
      </c>
      <c r="C50" s="56" t="s">
        <v>137</v>
      </c>
      <c r="D50" s="52">
        <v>1653000</v>
      </c>
      <c r="E50" s="52">
        <v>1000000</v>
      </c>
      <c r="F50" s="4">
        <v>13</v>
      </c>
      <c r="G50" s="4">
        <v>9</v>
      </c>
      <c r="H50" s="4">
        <v>3.2</v>
      </c>
      <c r="I50" s="4">
        <v>6.8</v>
      </c>
      <c r="J50" s="4">
        <v>11.6</v>
      </c>
      <c r="K50" s="4">
        <v>5.4</v>
      </c>
      <c r="L50" s="16">
        <f t="shared" si="0"/>
        <v>49</v>
      </c>
      <c r="M50" s="22"/>
      <c r="N50" s="57">
        <v>0.7</v>
      </c>
      <c r="O50" s="20"/>
      <c r="P50" s="58">
        <v>46295</v>
      </c>
      <c r="Q50" s="13"/>
      <c r="R50" s="25"/>
      <c r="S50" s="23"/>
    </row>
    <row r="51" spans="1:19" ht="12" x14ac:dyDescent="0.35">
      <c r="D51" s="67">
        <f>SUM(D20:D50)</f>
        <v>292111075</v>
      </c>
      <c r="E51" s="67">
        <f>SUM(E20:E50)</f>
        <v>46250000</v>
      </c>
      <c r="M51" s="67">
        <f>SUM(M20:M50)</f>
        <v>30000000</v>
      </c>
      <c r="O51" s="10"/>
      <c r="P51" s="10"/>
      <c r="Q51" s="10"/>
    </row>
    <row r="52" spans="1:19" ht="12" x14ac:dyDescent="0.35">
      <c r="E52" s="68"/>
      <c r="L52" s="2" t="s">
        <v>138</v>
      </c>
      <c r="M52" s="67">
        <f>30000000-M51</f>
        <v>0</v>
      </c>
    </row>
  </sheetData>
  <sortState xmlns:xlrd2="http://schemas.microsoft.com/office/spreadsheetml/2017/richdata2" ref="A20:S50">
    <sortCondition descending="1" ref="S20:S50"/>
  </sortState>
  <mergeCells count="25">
    <mergeCell ref="R16:R19"/>
    <mergeCell ref="D5:M5"/>
    <mergeCell ref="D4:M4"/>
    <mergeCell ref="D3:M3"/>
    <mergeCell ref="H17:K17"/>
    <mergeCell ref="L16:L18"/>
    <mergeCell ref="P16:P19"/>
    <mergeCell ref="Q16:Q19"/>
    <mergeCell ref="N16:N19"/>
    <mergeCell ref="O16:O19"/>
    <mergeCell ref="F17:G17"/>
    <mergeCell ref="M16:M19"/>
    <mergeCell ref="F16:K16"/>
    <mergeCell ref="A7:C7"/>
    <mergeCell ref="D12:M12"/>
    <mergeCell ref="D9:M9"/>
    <mergeCell ref="D8:M8"/>
    <mergeCell ref="D13:M13"/>
    <mergeCell ref="D11:M11"/>
    <mergeCell ref="D10:M10"/>
    <mergeCell ref="A16:A19"/>
    <mergeCell ref="B16:B19"/>
    <mergeCell ref="C16:C19"/>
    <mergeCell ref="D16:D19"/>
    <mergeCell ref="E16:E19"/>
  </mergeCells>
  <dataValidations count="6">
    <dataValidation type="decimal" operator="lessThanOrEqual" allowBlank="1" showInputMessage="1" showErrorMessage="1" error="max. 10" sqref="K20:K50" xr:uid="{00000000-0002-0000-0000-000002000000}">
      <formula1>10</formula1>
    </dataValidation>
    <dataValidation type="decimal" operator="lessThanOrEqual" allowBlank="1" showInputMessage="1" showErrorMessage="1" error="max. 5" sqref="I20:I50" xr:uid="{00000000-0002-0000-0000-000003000000}">
      <formula1>10</formula1>
    </dataValidation>
    <dataValidation type="decimal" operator="lessThanOrEqual" allowBlank="1" showInputMessage="1" showErrorMessage="1" error="max. 40" sqref="F1:F1048576" xr:uid="{455206AB-272C-4442-881C-D18D965C05C8}">
      <formula1>30</formula1>
    </dataValidation>
    <dataValidation type="decimal" operator="lessThanOrEqual" allowBlank="1" showInputMessage="1" showErrorMessage="1" error="max. 15" sqref="G1:G1048576" xr:uid="{37106ABD-97C6-46B9-914C-6CF9639698BC}">
      <formula1>20</formula1>
    </dataValidation>
    <dataValidation type="decimal" operator="lessThanOrEqual" allowBlank="1" showInputMessage="1" showErrorMessage="1" error="max. 15" sqref="H1:H1048576" xr:uid="{3431AA0E-F13B-41B0-B6D4-FD7FE5A102DE}">
      <formula1>5</formula1>
    </dataValidation>
    <dataValidation type="decimal" operator="lessThanOrEqual" allowBlank="1" showInputMessage="1" showErrorMessage="1" error="max. 10" sqref="J1:J1048576" xr:uid="{0F02FD49-69C7-4C11-ADFA-DC3AFE8B3B16}">
      <formula1>25</formula1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92655-A18C-4CE0-9EBF-5C3967A7A063}">
  <dimension ref="A1:U53"/>
  <sheetViews>
    <sheetView showGridLines="0" zoomScale="70" zoomScaleNormal="70" workbookViewId="0"/>
  </sheetViews>
  <sheetFormatPr defaultRowHeight="14.5" x14ac:dyDescent="0.35"/>
  <cols>
    <col min="1" max="1" width="14.26953125" customWidth="1"/>
    <col min="2" max="2" width="36.453125" customWidth="1"/>
    <col min="3" max="3" width="40.81640625" customWidth="1"/>
    <col min="4" max="4" width="18.453125" customWidth="1"/>
    <col min="5" max="5" width="18.54296875" customWidth="1"/>
    <col min="12" max="12" width="10.1796875" customWidth="1"/>
  </cols>
  <sheetData>
    <row r="1" spans="1:21" ht="22.5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s="69" customFormat="1" ht="12.5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s="69" customFormat="1" ht="15" customHeight="1" x14ac:dyDescent="0.3">
      <c r="A3" s="3" t="s">
        <v>3</v>
      </c>
      <c r="B3" s="2"/>
      <c r="C3" s="2"/>
      <c r="D3" s="38" t="s">
        <v>4</v>
      </c>
      <c r="E3" s="38"/>
      <c r="F3" s="38"/>
      <c r="G3" s="38"/>
      <c r="H3" s="38"/>
      <c r="I3" s="38"/>
      <c r="J3" s="38"/>
      <c r="K3" s="38"/>
      <c r="L3" s="38"/>
      <c r="M3" s="38"/>
      <c r="N3" s="38"/>
      <c r="O3" s="2"/>
      <c r="P3" s="2"/>
      <c r="Q3" s="2"/>
      <c r="R3" s="2"/>
      <c r="S3" s="2"/>
      <c r="T3" s="2"/>
      <c r="U3" s="2"/>
    </row>
    <row r="4" spans="1:21" s="69" customFormat="1" ht="15" customHeight="1" x14ac:dyDescent="0.3">
      <c r="A4" s="3" t="s">
        <v>5</v>
      </c>
      <c r="B4" s="2"/>
      <c r="C4" s="2"/>
      <c r="D4" s="37" t="s">
        <v>6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2"/>
      <c r="P4" s="2"/>
      <c r="Q4" s="2"/>
      <c r="R4" s="2"/>
      <c r="S4" s="2"/>
      <c r="T4" s="2"/>
      <c r="U4" s="2"/>
    </row>
    <row r="5" spans="1:21" s="69" customFormat="1" ht="15" customHeight="1" x14ac:dyDescent="0.3">
      <c r="A5" s="3" t="s">
        <v>7</v>
      </c>
      <c r="B5" s="2"/>
      <c r="C5" s="2"/>
      <c r="D5" s="37" t="s">
        <v>8</v>
      </c>
      <c r="E5" s="37"/>
      <c r="F5" s="37"/>
      <c r="G5" s="37"/>
      <c r="H5" s="37"/>
      <c r="I5" s="37"/>
      <c r="J5" s="37"/>
      <c r="K5" s="37"/>
      <c r="L5" s="37"/>
      <c r="M5" s="37"/>
      <c r="N5" s="37"/>
      <c r="O5" s="2"/>
      <c r="P5" s="2"/>
      <c r="Q5" s="2"/>
      <c r="R5" s="2"/>
      <c r="S5" s="2"/>
      <c r="T5" s="2"/>
      <c r="U5" s="2"/>
    </row>
    <row r="6" spans="1:21" s="69" customFormat="1" ht="12.5" x14ac:dyDescent="0.3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s="69" customFormat="1" ht="13.5" customHeight="1" x14ac:dyDescent="0.3">
      <c r="A7" s="36" t="s">
        <v>10</v>
      </c>
      <c r="B7" s="36"/>
      <c r="C7" s="36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s="69" customFormat="1" ht="13.5" customHeight="1" x14ac:dyDescent="0.3">
      <c r="A8" s="3" t="s">
        <v>12</v>
      </c>
      <c r="B8" s="2"/>
      <c r="C8" s="2"/>
      <c r="D8" s="37" t="s">
        <v>13</v>
      </c>
      <c r="E8" s="37"/>
      <c r="F8" s="37"/>
      <c r="G8" s="37"/>
      <c r="H8" s="37"/>
      <c r="I8" s="37"/>
      <c r="J8" s="37"/>
      <c r="K8" s="37"/>
      <c r="L8" s="37"/>
      <c r="M8" s="37"/>
      <c r="N8" s="37"/>
      <c r="O8" s="2"/>
      <c r="P8" s="2"/>
      <c r="Q8" s="2"/>
      <c r="R8" s="2"/>
      <c r="S8" s="2"/>
      <c r="T8" s="2"/>
      <c r="U8" s="2"/>
    </row>
    <row r="9" spans="1:21" s="69" customFormat="1" ht="15.75" customHeight="1" x14ac:dyDescent="0.3">
      <c r="A9" s="2"/>
      <c r="B9" s="2"/>
      <c r="C9" s="2"/>
      <c r="D9" s="37" t="s">
        <v>14</v>
      </c>
      <c r="E9" s="37"/>
      <c r="F9" s="37"/>
      <c r="G9" s="37"/>
      <c r="H9" s="37"/>
      <c r="I9" s="37"/>
      <c r="J9" s="37"/>
      <c r="K9" s="37"/>
      <c r="L9" s="37"/>
      <c r="M9" s="37"/>
      <c r="N9" s="37"/>
      <c r="O9" s="2"/>
      <c r="P9" s="2"/>
      <c r="Q9" s="2"/>
      <c r="R9" s="2"/>
      <c r="S9" s="2"/>
      <c r="T9" s="2"/>
      <c r="U9" s="2"/>
    </row>
    <row r="10" spans="1:21" s="69" customFormat="1" ht="15" customHeight="1" x14ac:dyDescent="0.3">
      <c r="A10" s="2"/>
      <c r="B10" s="2"/>
      <c r="C10" s="2"/>
      <c r="D10" s="37" t="s">
        <v>15</v>
      </c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2"/>
      <c r="P10" s="2"/>
      <c r="Q10" s="2"/>
      <c r="R10" s="2"/>
      <c r="S10" s="2"/>
      <c r="T10" s="2"/>
      <c r="U10" s="2"/>
    </row>
    <row r="11" spans="1:21" s="69" customFormat="1" ht="15" customHeight="1" x14ac:dyDescent="0.3">
      <c r="A11" s="2"/>
      <c r="B11" s="2"/>
      <c r="C11" s="2"/>
      <c r="D11" s="37" t="s">
        <v>16</v>
      </c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2"/>
      <c r="P11" s="2"/>
      <c r="Q11" s="2"/>
      <c r="R11" s="2"/>
      <c r="S11" s="2"/>
      <c r="T11" s="2"/>
      <c r="U11" s="2"/>
    </row>
    <row r="12" spans="1:21" s="69" customFormat="1" ht="15" customHeight="1" x14ac:dyDescent="0.3">
      <c r="A12" s="2"/>
      <c r="B12" s="2"/>
      <c r="C12" s="2"/>
      <c r="D12" s="37" t="s">
        <v>17</v>
      </c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2"/>
      <c r="P12" s="2"/>
      <c r="Q12" s="2"/>
      <c r="R12" s="2"/>
      <c r="S12" s="2"/>
      <c r="T12" s="2"/>
      <c r="U12" s="2"/>
    </row>
    <row r="13" spans="1:21" s="69" customFormat="1" ht="24" customHeight="1" x14ac:dyDescent="0.3">
      <c r="A13" s="2"/>
      <c r="B13" s="2"/>
      <c r="C13" s="2"/>
      <c r="D13" s="37" t="s">
        <v>18</v>
      </c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2"/>
      <c r="P13" s="2"/>
      <c r="Q13" s="2"/>
      <c r="R13" s="2"/>
      <c r="S13" s="2"/>
      <c r="T13" s="2"/>
      <c r="U13" s="2"/>
    </row>
    <row r="14" spans="1:21" s="69" customFormat="1" ht="16.5" customHeight="1" x14ac:dyDescent="0.3">
      <c r="A14" s="2"/>
      <c r="B14" s="2"/>
      <c r="C14" s="2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2"/>
      <c r="P14" s="2"/>
      <c r="Q14" s="2"/>
      <c r="R14" s="2"/>
      <c r="S14" s="2"/>
      <c r="T14" s="2"/>
      <c r="U14" s="2"/>
    </row>
    <row r="15" spans="1:21" s="69" customFormat="1" ht="15" customHeight="1" x14ac:dyDescent="0.3">
      <c r="A15" s="3"/>
      <c r="B15" s="2"/>
      <c r="C15" s="2"/>
      <c r="D15" s="2"/>
      <c r="E15" s="2"/>
      <c r="F15" s="2"/>
      <c r="G15" s="3"/>
      <c r="H15" s="3"/>
      <c r="I15" s="3"/>
      <c r="J15" s="2"/>
      <c r="K15" s="2"/>
      <c r="L15" s="2"/>
      <c r="M15" s="2"/>
      <c r="N15" s="2"/>
      <c r="O15" s="2"/>
    </row>
    <row r="16" spans="1:21" s="69" customFormat="1" ht="15" customHeight="1" x14ac:dyDescent="0.3">
      <c r="A16" s="27" t="s">
        <v>19</v>
      </c>
      <c r="B16" s="30" t="s">
        <v>20</v>
      </c>
      <c r="C16" s="30" t="s">
        <v>21</v>
      </c>
      <c r="D16" s="30" t="s">
        <v>22</v>
      </c>
      <c r="E16" s="33" t="s">
        <v>23</v>
      </c>
      <c r="F16" s="46" t="s">
        <v>24</v>
      </c>
      <c r="G16" s="47"/>
      <c r="H16" s="47"/>
      <c r="I16" s="47"/>
      <c r="J16" s="47"/>
      <c r="K16" s="48"/>
      <c r="L16" s="30" t="s">
        <v>25</v>
      </c>
      <c r="M16" s="2"/>
      <c r="N16" s="2"/>
      <c r="O16" s="2"/>
    </row>
    <row r="17" spans="1:15" s="69" customFormat="1" ht="12.5" x14ac:dyDescent="0.3">
      <c r="A17" s="28"/>
      <c r="B17" s="31"/>
      <c r="C17" s="31"/>
      <c r="D17" s="31"/>
      <c r="E17" s="34"/>
      <c r="F17" s="39" t="s">
        <v>32</v>
      </c>
      <c r="G17" s="49"/>
      <c r="H17" s="39" t="s">
        <v>33</v>
      </c>
      <c r="I17" s="40"/>
      <c r="J17" s="40"/>
      <c r="K17" s="49"/>
      <c r="L17" s="31"/>
      <c r="M17" s="2"/>
      <c r="N17" s="2"/>
      <c r="O17" s="2"/>
    </row>
    <row r="18" spans="1:15" s="69" customFormat="1" ht="108" x14ac:dyDescent="0.3">
      <c r="A18" s="28"/>
      <c r="B18" s="31"/>
      <c r="C18" s="31"/>
      <c r="D18" s="31"/>
      <c r="E18" s="34"/>
      <c r="F18" s="9" t="s">
        <v>34</v>
      </c>
      <c r="G18" s="9" t="s">
        <v>35</v>
      </c>
      <c r="H18" s="9" t="s">
        <v>36</v>
      </c>
      <c r="I18" s="9" t="s">
        <v>37</v>
      </c>
      <c r="J18" s="9" t="s">
        <v>38</v>
      </c>
      <c r="K18" s="15" t="s">
        <v>39</v>
      </c>
      <c r="L18" s="41"/>
      <c r="M18" s="2"/>
      <c r="N18" s="2"/>
      <c r="O18" s="2"/>
    </row>
    <row r="19" spans="1:15" s="69" customFormat="1" ht="29.25" customHeight="1" x14ac:dyDescent="0.3">
      <c r="A19" s="29"/>
      <c r="B19" s="32"/>
      <c r="C19" s="32"/>
      <c r="D19" s="32"/>
      <c r="E19" s="35"/>
      <c r="F19" s="8" t="s">
        <v>40</v>
      </c>
      <c r="G19" s="8" t="s">
        <v>41</v>
      </c>
      <c r="H19" s="8" t="s">
        <v>42</v>
      </c>
      <c r="I19" s="8" t="s">
        <v>43</v>
      </c>
      <c r="J19" s="8" t="s">
        <v>44</v>
      </c>
      <c r="K19" s="8" t="s">
        <v>43</v>
      </c>
      <c r="L19" s="8"/>
      <c r="M19" s="2"/>
      <c r="N19" s="2"/>
      <c r="O19" s="2"/>
    </row>
    <row r="20" spans="1:15" s="69" customFormat="1" ht="12.5" x14ac:dyDescent="0.3">
      <c r="A20" s="6" t="s">
        <v>135</v>
      </c>
      <c r="B20" s="6" t="s">
        <v>136</v>
      </c>
      <c r="C20" s="6" t="s">
        <v>137</v>
      </c>
      <c r="D20" s="18">
        <v>1653000</v>
      </c>
      <c r="E20" s="18">
        <v>1000000</v>
      </c>
      <c r="F20" s="4">
        <v>13</v>
      </c>
      <c r="G20" s="4">
        <v>10</v>
      </c>
      <c r="H20" s="4">
        <v>3</v>
      </c>
      <c r="I20" s="4">
        <v>10</v>
      </c>
      <c r="J20" s="4">
        <v>12</v>
      </c>
      <c r="K20" s="4">
        <v>6</v>
      </c>
      <c r="L20" s="16">
        <f>SUM(F20:K20)</f>
        <v>54</v>
      </c>
      <c r="M20" s="2"/>
      <c r="N20" s="2"/>
      <c r="O20" s="2"/>
    </row>
    <row r="21" spans="1:15" s="69" customFormat="1" ht="12.5" x14ac:dyDescent="0.3">
      <c r="A21" s="6" t="s">
        <v>117</v>
      </c>
      <c r="B21" s="6" t="s">
        <v>118</v>
      </c>
      <c r="C21" s="6" t="s">
        <v>119</v>
      </c>
      <c r="D21" s="18">
        <v>10994025</v>
      </c>
      <c r="E21" s="18">
        <v>1000000</v>
      </c>
      <c r="F21" s="4">
        <v>17</v>
      </c>
      <c r="G21" s="4">
        <v>14</v>
      </c>
      <c r="H21" s="4">
        <v>4</v>
      </c>
      <c r="I21" s="4">
        <v>10</v>
      </c>
      <c r="J21" s="4">
        <v>16</v>
      </c>
      <c r="K21" s="4">
        <v>7</v>
      </c>
      <c r="L21" s="16">
        <f t="shared" ref="L21:L35" si="0">SUM(F21:K21)</f>
        <v>68</v>
      </c>
      <c r="M21" s="2"/>
      <c r="N21" s="2"/>
      <c r="O21" s="2"/>
    </row>
    <row r="22" spans="1:15" s="69" customFormat="1" ht="12.5" x14ac:dyDescent="0.3">
      <c r="A22" s="6" t="s">
        <v>63</v>
      </c>
      <c r="B22" s="6" t="s">
        <v>64</v>
      </c>
      <c r="C22" s="6" t="s">
        <v>65</v>
      </c>
      <c r="D22" s="18">
        <v>4811000</v>
      </c>
      <c r="E22" s="18">
        <v>1100000</v>
      </c>
      <c r="F22" s="4">
        <v>26</v>
      </c>
      <c r="G22" s="4">
        <v>16</v>
      </c>
      <c r="H22" s="4">
        <v>4</v>
      </c>
      <c r="I22" s="4">
        <v>10</v>
      </c>
      <c r="J22" s="4">
        <v>22</v>
      </c>
      <c r="K22" s="4">
        <v>9</v>
      </c>
      <c r="L22" s="16">
        <f t="shared" si="0"/>
        <v>87</v>
      </c>
      <c r="M22" s="2"/>
      <c r="N22" s="2"/>
      <c r="O22" s="2"/>
    </row>
    <row r="23" spans="1:15" s="69" customFormat="1" ht="12.5" x14ac:dyDescent="0.3">
      <c r="A23" s="6" t="s">
        <v>90</v>
      </c>
      <c r="B23" s="6" t="s">
        <v>91</v>
      </c>
      <c r="C23" s="6" t="s">
        <v>92</v>
      </c>
      <c r="D23" s="18">
        <v>824400</v>
      </c>
      <c r="E23" s="18">
        <v>270000</v>
      </c>
      <c r="F23" s="4">
        <v>20</v>
      </c>
      <c r="G23" s="4">
        <v>17</v>
      </c>
      <c r="H23" s="4">
        <v>5</v>
      </c>
      <c r="I23" s="4">
        <v>10</v>
      </c>
      <c r="J23" s="4">
        <v>18</v>
      </c>
      <c r="K23" s="4">
        <v>8</v>
      </c>
      <c r="L23" s="16">
        <f t="shared" si="0"/>
        <v>78</v>
      </c>
      <c r="M23" s="2"/>
      <c r="N23" s="2"/>
      <c r="O23" s="2"/>
    </row>
    <row r="24" spans="1:15" s="69" customFormat="1" ht="12.5" x14ac:dyDescent="0.3">
      <c r="A24" s="6" t="s">
        <v>93</v>
      </c>
      <c r="B24" s="6" t="s">
        <v>94</v>
      </c>
      <c r="C24" s="6" t="s">
        <v>95</v>
      </c>
      <c r="D24" s="18">
        <v>950000</v>
      </c>
      <c r="E24" s="18">
        <v>200000</v>
      </c>
      <c r="F24" s="4">
        <v>20</v>
      </c>
      <c r="G24" s="4">
        <v>18</v>
      </c>
      <c r="H24" s="4">
        <v>5</v>
      </c>
      <c r="I24" s="4">
        <v>9</v>
      </c>
      <c r="J24" s="4">
        <v>20</v>
      </c>
      <c r="K24" s="4">
        <v>7</v>
      </c>
      <c r="L24" s="16">
        <f t="shared" si="0"/>
        <v>79</v>
      </c>
      <c r="M24" s="2"/>
      <c r="N24" s="2"/>
      <c r="O24" s="2"/>
    </row>
    <row r="25" spans="1:15" s="69" customFormat="1" ht="12.5" x14ac:dyDescent="0.3">
      <c r="A25" s="6" t="s">
        <v>75</v>
      </c>
      <c r="B25" s="6" t="s">
        <v>76</v>
      </c>
      <c r="C25" s="6" t="s">
        <v>77</v>
      </c>
      <c r="D25" s="18">
        <v>1745000</v>
      </c>
      <c r="E25" s="18">
        <v>500000</v>
      </c>
      <c r="F25" s="4">
        <v>24</v>
      </c>
      <c r="G25" s="4">
        <v>16</v>
      </c>
      <c r="H25" s="4">
        <v>5</v>
      </c>
      <c r="I25" s="4">
        <v>9</v>
      </c>
      <c r="J25" s="4">
        <v>22</v>
      </c>
      <c r="K25" s="4">
        <v>7</v>
      </c>
      <c r="L25" s="16">
        <f t="shared" si="0"/>
        <v>83</v>
      </c>
      <c r="M25" s="2"/>
      <c r="N25" s="2"/>
      <c r="O25" s="2"/>
    </row>
    <row r="26" spans="1:15" s="69" customFormat="1" ht="12.5" x14ac:dyDescent="0.3">
      <c r="A26" s="6" t="s">
        <v>114</v>
      </c>
      <c r="B26" s="6" t="s">
        <v>115</v>
      </c>
      <c r="C26" s="6" t="s">
        <v>116</v>
      </c>
      <c r="D26" s="18">
        <v>800000</v>
      </c>
      <c r="E26" s="18">
        <v>210000</v>
      </c>
      <c r="F26" s="4">
        <v>16</v>
      </c>
      <c r="G26" s="4">
        <v>12</v>
      </c>
      <c r="H26" s="4">
        <v>4</v>
      </c>
      <c r="I26" s="4">
        <v>10</v>
      </c>
      <c r="J26" s="4">
        <v>20</v>
      </c>
      <c r="K26" s="4">
        <v>7</v>
      </c>
      <c r="L26" s="16">
        <f t="shared" si="0"/>
        <v>69</v>
      </c>
      <c r="M26" s="2"/>
      <c r="N26" s="2"/>
      <c r="O26" s="2"/>
    </row>
    <row r="27" spans="1:15" s="69" customFormat="1" ht="12.5" x14ac:dyDescent="0.3">
      <c r="A27" s="6" t="s">
        <v>96</v>
      </c>
      <c r="B27" s="6" t="s">
        <v>97</v>
      </c>
      <c r="C27" s="6" t="s">
        <v>98</v>
      </c>
      <c r="D27" s="18">
        <v>2600000</v>
      </c>
      <c r="E27" s="18">
        <v>850000</v>
      </c>
      <c r="F27" s="4">
        <v>22</v>
      </c>
      <c r="G27" s="4">
        <v>15</v>
      </c>
      <c r="H27" s="4">
        <v>5</v>
      </c>
      <c r="I27" s="4">
        <v>9</v>
      </c>
      <c r="J27" s="4">
        <v>17</v>
      </c>
      <c r="K27" s="4">
        <v>7</v>
      </c>
      <c r="L27" s="16">
        <f t="shared" si="0"/>
        <v>75</v>
      </c>
      <c r="M27" s="2"/>
      <c r="N27" s="2"/>
      <c r="O27" s="2"/>
    </row>
    <row r="28" spans="1:15" s="69" customFormat="1" ht="12.5" x14ac:dyDescent="0.3">
      <c r="A28" s="6" t="s">
        <v>48</v>
      </c>
      <c r="B28" s="6" t="s">
        <v>49</v>
      </c>
      <c r="C28" s="6" t="s">
        <v>50</v>
      </c>
      <c r="D28" s="18">
        <v>27576000</v>
      </c>
      <c r="E28" s="18">
        <v>4100000</v>
      </c>
      <c r="F28" s="4">
        <v>27</v>
      </c>
      <c r="G28" s="4">
        <v>18</v>
      </c>
      <c r="H28" s="4">
        <v>5</v>
      </c>
      <c r="I28" s="4">
        <v>10</v>
      </c>
      <c r="J28" s="4">
        <v>23</v>
      </c>
      <c r="K28" s="4">
        <v>8</v>
      </c>
      <c r="L28" s="16">
        <f t="shared" si="0"/>
        <v>91</v>
      </c>
      <c r="M28" s="2"/>
      <c r="N28" s="2"/>
      <c r="O28" s="2"/>
    </row>
    <row r="29" spans="1:15" s="69" customFormat="1" ht="12.5" x14ac:dyDescent="0.3">
      <c r="A29" s="6" t="s">
        <v>129</v>
      </c>
      <c r="B29" s="6" t="s">
        <v>130</v>
      </c>
      <c r="C29" s="6" t="s">
        <v>131</v>
      </c>
      <c r="D29" s="18">
        <v>996000</v>
      </c>
      <c r="E29" s="18">
        <v>200000</v>
      </c>
      <c r="F29" s="4">
        <v>10</v>
      </c>
      <c r="G29" s="4">
        <v>10</v>
      </c>
      <c r="H29" s="4">
        <v>4</v>
      </c>
      <c r="I29" s="4">
        <v>10</v>
      </c>
      <c r="J29" s="4">
        <v>12</v>
      </c>
      <c r="K29" s="4">
        <v>8</v>
      </c>
      <c r="L29" s="16">
        <f t="shared" si="0"/>
        <v>54</v>
      </c>
      <c r="M29" s="2"/>
      <c r="N29" s="2"/>
      <c r="O29" s="2"/>
    </row>
    <row r="30" spans="1:15" s="69" customFormat="1" ht="12.5" x14ac:dyDescent="0.3">
      <c r="A30" s="6" t="s">
        <v>57</v>
      </c>
      <c r="B30" s="6" t="s">
        <v>58</v>
      </c>
      <c r="C30" s="6" t="s">
        <v>59</v>
      </c>
      <c r="D30" s="18">
        <v>15360000</v>
      </c>
      <c r="E30" s="18">
        <v>3000000</v>
      </c>
      <c r="F30" s="4">
        <v>27</v>
      </c>
      <c r="G30" s="4">
        <v>15</v>
      </c>
      <c r="H30" s="4">
        <v>5</v>
      </c>
      <c r="I30" s="4">
        <v>9</v>
      </c>
      <c r="J30" s="4">
        <v>21</v>
      </c>
      <c r="K30" s="4">
        <v>9</v>
      </c>
      <c r="L30" s="16">
        <f t="shared" si="0"/>
        <v>86</v>
      </c>
      <c r="M30" s="2"/>
      <c r="N30" s="2"/>
      <c r="O30" s="2"/>
    </row>
    <row r="31" spans="1:15" s="69" customFormat="1" ht="12.5" x14ac:dyDescent="0.3">
      <c r="A31" s="6" t="s">
        <v>108</v>
      </c>
      <c r="B31" s="6" t="s">
        <v>109</v>
      </c>
      <c r="C31" s="6" t="s">
        <v>110</v>
      </c>
      <c r="D31" s="18">
        <v>2690000</v>
      </c>
      <c r="E31" s="18">
        <v>1000000</v>
      </c>
      <c r="F31" s="4">
        <v>22</v>
      </c>
      <c r="G31" s="4">
        <v>14</v>
      </c>
      <c r="H31" s="4">
        <v>5</v>
      </c>
      <c r="I31" s="4">
        <v>10</v>
      </c>
      <c r="J31" s="4">
        <v>14</v>
      </c>
      <c r="K31" s="4">
        <v>8</v>
      </c>
      <c r="L31" s="16">
        <f t="shared" si="0"/>
        <v>73</v>
      </c>
      <c r="M31" s="2"/>
      <c r="N31" s="2"/>
      <c r="O31" s="2"/>
    </row>
    <row r="32" spans="1:15" s="69" customFormat="1" ht="12.5" x14ac:dyDescent="0.3">
      <c r="A32" s="6" t="s">
        <v>54</v>
      </c>
      <c r="B32" s="6" t="s">
        <v>55</v>
      </c>
      <c r="C32" s="6" t="s">
        <v>56</v>
      </c>
      <c r="D32" s="18">
        <v>30800000</v>
      </c>
      <c r="E32" s="18">
        <v>4500000</v>
      </c>
      <c r="F32" s="4">
        <v>27</v>
      </c>
      <c r="G32" s="4">
        <v>20</v>
      </c>
      <c r="H32" s="4">
        <v>5</v>
      </c>
      <c r="I32" s="4">
        <v>10</v>
      </c>
      <c r="J32" s="4">
        <v>23</v>
      </c>
      <c r="K32" s="4">
        <v>8</v>
      </c>
      <c r="L32" s="16">
        <f t="shared" si="0"/>
        <v>93</v>
      </c>
      <c r="M32" s="2"/>
      <c r="N32" s="2"/>
      <c r="O32" s="2"/>
    </row>
    <row r="33" spans="1:15" s="69" customFormat="1" ht="12.5" x14ac:dyDescent="0.3">
      <c r="A33" s="6" t="s">
        <v>102</v>
      </c>
      <c r="B33" s="6" t="s">
        <v>103</v>
      </c>
      <c r="C33" s="6" t="s">
        <v>104</v>
      </c>
      <c r="D33" s="18">
        <v>1645000</v>
      </c>
      <c r="E33" s="18">
        <v>550000</v>
      </c>
      <c r="F33" s="4">
        <v>20</v>
      </c>
      <c r="G33" s="4">
        <v>12</v>
      </c>
      <c r="H33" s="4">
        <v>4</v>
      </c>
      <c r="I33" s="4">
        <v>10</v>
      </c>
      <c r="J33" s="4">
        <v>18</v>
      </c>
      <c r="K33" s="4">
        <v>9</v>
      </c>
      <c r="L33" s="16">
        <f t="shared" si="0"/>
        <v>73</v>
      </c>
      <c r="M33" s="2"/>
      <c r="N33" s="2"/>
      <c r="O33" s="2"/>
    </row>
    <row r="34" spans="1:15" s="69" customFormat="1" ht="12.5" x14ac:dyDescent="0.3">
      <c r="A34" s="6" t="s">
        <v>69</v>
      </c>
      <c r="B34" s="7" t="s">
        <v>70</v>
      </c>
      <c r="C34" s="6" t="s">
        <v>71</v>
      </c>
      <c r="D34" s="18">
        <v>10984000</v>
      </c>
      <c r="E34" s="18">
        <v>1800000</v>
      </c>
      <c r="F34" s="4">
        <v>25</v>
      </c>
      <c r="G34" s="4">
        <v>14</v>
      </c>
      <c r="H34" s="4">
        <v>5</v>
      </c>
      <c r="I34" s="4">
        <v>10</v>
      </c>
      <c r="J34" s="4">
        <v>20</v>
      </c>
      <c r="K34" s="4">
        <v>9</v>
      </c>
      <c r="L34" s="16">
        <f t="shared" si="0"/>
        <v>83</v>
      </c>
      <c r="M34" s="2"/>
      <c r="N34" s="2"/>
      <c r="O34" s="2"/>
    </row>
    <row r="35" spans="1:15" s="69" customFormat="1" ht="12.5" x14ac:dyDescent="0.3">
      <c r="A35" s="6" t="s">
        <v>126</v>
      </c>
      <c r="B35" s="19" t="s">
        <v>127</v>
      </c>
      <c r="C35" s="6" t="s">
        <v>128</v>
      </c>
      <c r="D35" s="18">
        <v>370000</v>
      </c>
      <c r="E35" s="18">
        <v>250000</v>
      </c>
      <c r="F35" s="4">
        <v>10</v>
      </c>
      <c r="G35" s="4">
        <v>10</v>
      </c>
      <c r="H35" s="4">
        <v>5</v>
      </c>
      <c r="I35" s="4">
        <v>10</v>
      </c>
      <c r="J35" s="4">
        <v>15</v>
      </c>
      <c r="K35" s="4">
        <v>8</v>
      </c>
      <c r="L35" s="4">
        <f t="shared" si="0"/>
        <v>58</v>
      </c>
      <c r="M35" s="2"/>
      <c r="N35" s="2"/>
      <c r="O35" s="2"/>
    </row>
    <row r="36" spans="1:15" s="69" customFormat="1" ht="12.5" x14ac:dyDescent="0.3">
      <c r="A36" s="6" t="s">
        <v>132</v>
      </c>
      <c r="B36" s="6" t="s">
        <v>133</v>
      </c>
      <c r="C36" s="6" t="s">
        <v>134</v>
      </c>
      <c r="D36" s="18">
        <v>2034000</v>
      </c>
      <c r="E36" s="18">
        <v>600000</v>
      </c>
      <c r="F36" s="4">
        <v>15</v>
      </c>
      <c r="G36" s="4">
        <v>10</v>
      </c>
      <c r="H36" s="4">
        <v>4</v>
      </c>
      <c r="I36" s="4">
        <v>10</v>
      </c>
      <c r="J36" s="4">
        <v>15</v>
      </c>
      <c r="K36" s="4">
        <v>8</v>
      </c>
      <c r="L36" s="16">
        <f>SUM(F36:K36)</f>
        <v>62</v>
      </c>
      <c r="M36" s="2"/>
      <c r="N36" s="2"/>
      <c r="O36" s="2"/>
    </row>
    <row r="37" spans="1:15" s="69" customFormat="1" ht="12.5" x14ac:dyDescent="0.3">
      <c r="A37" s="6" t="s">
        <v>123</v>
      </c>
      <c r="B37" s="6" t="s">
        <v>124</v>
      </c>
      <c r="C37" s="6" t="s">
        <v>125</v>
      </c>
      <c r="D37" s="18">
        <v>1304000</v>
      </c>
      <c r="E37" s="18">
        <v>220000</v>
      </c>
      <c r="F37" s="4">
        <v>10</v>
      </c>
      <c r="G37" s="4">
        <v>14</v>
      </c>
      <c r="H37" s="4">
        <v>4</v>
      </c>
      <c r="I37" s="4">
        <v>10</v>
      </c>
      <c r="J37" s="4">
        <v>15</v>
      </c>
      <c r="K37" s="4">
        <v>9</v>
      </c>
      <c r="L37" s="16">
        <f t="shared" ref="L37:L50" si="1">SUM(F37:K37)</f>
        <v>62</v>
      </c>
      <c r="M37" s="2"/>
      <c r="N37" s="2"/>
      <c r="O37" s="2"/>
    </row>
    <row r="38" spans="1:15" s="69" customFormat="1" ht="12.5" x14ac:dyDescent="0.3">
      <c r="A38" s="6" t="s">
        <v>51</v>
      </c>
      <c r="B38" s="6" t="s">
        <v>52</v>
      </c>
      <c r="C38" s="6" t="s">
        <v>53</v>
      </c>
      <c r="D38" s="18">
        <v>25400000</v>
      </c>
      <c r="E38" s="18">
        <v>4500000</v>
      </c>
      <c r="F38" s="4">
        <v>26</v>
      </c>
      <c r="G38" s="4">
        <v>17</v>
      </c>
      <c r="H38" s="4">
        <v>5</v>
      </c>
      <c r="I38" s="4">
        <v>10</v>
      </c>
      <c r="J38" s="4">
        <v>22</v>
      </c>
      <c r="K38" s="4">
        <v>10</v>
      </c>
      <c r="L38" s="16">
        <f t="shared" si="1"/>
        <v>90</v>
      </c>
      <c r="M38" s="2"/>
      <c r="N38" s="2"/>
      <c r="O38" s="2"/>
    </row>
    <row r="39" spans="1:15" s="69" customFormat="1" ht="12.5" x14ac:dyDescent="0.3">
      <c r="A39" s="6" t="s">
        <v>87</v>
      </c>
      <c r="B39" s="6" t="s">
        <v>88</v>
      </c>
      <c r="C39" s="6" t="s">
        <v>89</v>
      </c>
      <c r="D39" s="18">
        <v>3485000</v>
      </c>
      <c r="E39" s="18">
        <v>700000</v>
      </c>
      <c r="F39" s="4">
        <v>25</v>
      </c>
      <c r="G39" s="4">
        <v>14</v>
      </c>
      <c r="H39" s="4">
        <v>4</v>
      </c>
      <c r="I39" s="4">
        <v>10</v>
      </c>
      <c r="J39" s="4">
        <v>19</v>
      </c>
      <c r="K39" s="4">
        <v>9</v>
      </c>
      <c r="L39" s="16">
        <f t="shared" si="1"/>
        <v>81</v>
      </c>
      <c r="M39" s="2"/>
      <c r="N39" s="2"/>
      <c r="O39" s="2"/>
    </row>
    <row r="40" spans="1:15" s="69" customFormat="1" ht="12.5" x14ac:dyDescent="0.3">
      <c r="A40" s="6" t="s">
        <v>99</v>
      </c>
      <c r="B40" s="6" t="s">
        <v>100</v>
      </c>
      <c r="C40" s="6" t="s">
        <v>101</v>
      </c>
      <c r="D40" s="18">
        <v>5400000</v>
      </c>
      <c r="E40" s="18">
        <v>400000</v>
      </c>
      <c r="F40" s="4">
        <v>20</v>
      </c>
      <c r="G40" s="4">
        <v>15</v>
      </c>
      <c r="H40" s="4">
        <v>5</v>
      </c>
      <c r="I40" s="4">
        <v>10</v>
      </c>
      <c r="J40" s="4">
        <v>18</v>
      </c>
      <c r="K40" s="4">
        <v>8</v>
      </c>
      <c r="L40" s="16">
        <f t="shared" si="1"/>
        <v>76</v>
      </c>
      <c r="M40" s="2"/>
      <c r="N40" s="2"/>
      <c r="O40" s="2"/>
    </row>
    <row r="41" spans="1:15" s="69" customFormat="1" ht="12.5" x14ac:dyDescent="0.3">
      <c r="A41" s="6" t="s">
        <v>105</v>
      </c>
      <c r="B41" s="6" t="s">
        <v>106</v>
      </c>
      <c r="C41" s="6" t="s">
        <v>107</v>
      </c>
      <c r="D41" s="18">
        <v>2130000</v>
      </c>
      <c r="E41" s="18">
        <v>520000</v>
      </c>
      <c r="F41" s="4">
        <v>23</v>
      </c>
      <c r="G41" s="4">
        <v>10</v>
      </c>
      <c r="H41" s="4">
        <v>5</v>
      </c>
      <c r="I41" s="4">
        <v>9</v>
      </c>
      <c r="J41" s="4">
        <v>17</v>
      </c>
      <c r="K41" s="4">
        <v>9</v>
      </c>
      <c r="L41" s="16">
        <f t="shared" si="1"/>
        <v>73</v>
      </c>
      <c r="M41" s="2"/>
      <c r="N41" s="2"/>
      <c r="O41" s="2"/>
    </row>
    <row r="42" spans="1:15" s="69" customFormat="1" ht="12.5" x14ac:dyDescent="0.3">
      <c r="A42" s="6" t="s">
        <v>66</v>
      </c>
      <c r="B42" s="6" t="s">
        <v>67</v>
      </c>
      <c r="C42" s="6" t="s">
        <v>68</v>
      </c>
      <c r="D42" s="18">
        <v>4930000</v>
      </c>
      <c r="E42" s="18">
        <v>2000000</v>
      </c>
      <c r="F42" s="4">
        <v>27</v>
      </c>
      <c r="G42" s="4">
        <v>16</v>
      </c>
      <c r="H42" s="4">
        <v>5</v>
      </c>
      <c r="I42" s="4">
        <v>9</v>
      </c>
      <c r="J42" s="4">
        <v>21</v>
      </c>
      <c r="K42" s="4">
        <v>9</v>
      </c>
      <c r="L42" s="16">
        <f t="shared" si="1"/>
        <v>87</v>
      </c>
      <c r="M42" s="2"/>
      <c r="N42" s="2"/>
      <c r="O42" s="2"/>
    </row>
    <row r="43" spans="1:15" s="69" customFormat="1" ht="12.5" x14ac:dyDescent="0.3">
      <c r="A43" s="6" t="s">
        <v>45</v>
      </c>
      <c r="B43" s="6" t="s">
        <v>46</v>
      </c>
      <c r="C43" s="6" t="s">
        <v>47</v>
      </c>
      <c r="D43" s="18">
        <v>37752000</v>
      </c>
      <c r="E43" s="18">
        <v>8500000</v>
      </c>
      <c r="F43" s="4">
        <v>29</v>
      </c>
      <c r="G43" s="4">
        <v>19</v>
      </c>
      <c r="H43" s="4">
        <v>5</v>
      </c>
      <c r="I43" s="4">
        <v>10</v>
      </c>
      <c r="J43" s="4">
        <v>22</v>
      </c>
      <c r="K43" s="4">
        <v>9</v>
      </c>
      <c r="L43" s="16">
        <f t="shared" si="1"/>
        <v>94</v>
      </c>
      <c r="M43" s="2"/>
      <c r="N43" s="2"/>
      <c r="O43" s="2"/>
    </row>
    <row r="44" spans="1:15" s="69" customFormat="1" ht="12.5" x14ac:dyDescent="0.3">
      <c r="A44" s="6" t="s">
        <v>78</v>
      </c>
      <c r="B44" s="6" t="s">
        <v>79</v>
      </c>
      <c r="C44" s="6" t="s">
        <v>80</v>
      </c>
      <c r="D44" s="18">
        <v>4767500</v>
      </c>
      <c r="E44" s="18">
        <v>1400000</v>
      </c>
      <c r="F44" s="4">
        <v>25</v>
      </c>
      <c r="G44" s="4">
        <v>15</v>
      </c>
      <c r="H44" s="4">
        <v>5</v>
      </c>
      <c r="I44" s="4">
        <v>10</v>
      </c>
      <c r="J44" s="4">
        <v>19</v>
      </c>
      <c r="K44" s="4">
        <v>9</v>
      </c>
      <c r="L44" s="16">
        <f t="shared" si="1"/>
        <v>83</v>
      </c>
      <c r="M44" s="2"/>
      <c r="N44" s="2"/>
      <c r="O44" s="2"/>
    </row>
    <row r="45" spans="1:15" s="69" customFormat="1" ht="12.5" x14ac:dyDescent="0.3">
      <c r="A45" s="6" t="s">
        <v>84</v>
      </c>
      <c r="B45" s="6" t="s">
        <v>85</v>
      </c>
      <c r="C45" s="6" t="s">
        <v>86</v>
      </c>
      <c r="D45" s="18">
        <v>3700000</v>
      </c>
      <c r="E45" s="18">
        <v>600000</v>
      </c>
      <c r="F45" s="4">
        <v>20</v>
      </c>
      <c r="G45" s="4">
        <v>12</v>
      </c>
      <c r="H45" s="4">
        <v>4</v>
      </c>
      <c r="I45" s="4">
        <v>10</v>
      </c>
      <c r="J45" s="4">
        <v>18</v>
      </c>
      <c r="K45" s="4">
        <v>9</v>
      </c>
      <c r="L45" s="16">
        <f t="shared" si="1"/>
        <v>73</v>
      </c>
      <c r="M45" s="2"/>
      <c r="N45" s="2"/>
      <c r="O45" s="2"/>
    </row>
    <row r="46" spans="1:15" s="69" customFormat="1" ht="12.5" x14ac:dyDescent="0.3">
      <c r="A46" s="6" t="s">
        <v>120</v>
      </c>
      <c r="B46" s="6" t="s">
        <v>121</v>
      </c>
      <c r="C46" s="6" t="s">
        <v>122</v>
      </c>
      <c r="D46" s="18">
        <v>4078700</v>
      </c>
      <c r="E46" s="18">
        <v>850000</v>
      </c>
      <c r="F46" s="4">
        <v>11</v>
      </c>
      <c r="G46" s="4">
        <v>12</v>
      </c>
      <c r="H46" s="4">
        <v>4</v>
      </c>
      <c r="I46" s="4">
        <v>10</v>
      </c>
      <c r="J46" s="4">
        <v>15</v>
      </c>
      <c r="K46" s="4">
        <v>8</v>
      </c>
      <c r="L46" s="16">
        <f t="shared" si="1"/>
        <v>60</v>
      </c>
      <c r="M46" s="2"/>
      <c r="N46" s="2"/>
      <c r="O46" s="2"/>
    </row>
    <row r="47" spans="1:15" s="69" customFormat="1" ht="12.5" x14ac:dyDescent="0.3">
      <c r="A47" s="6" t="s">
        <v>111</v>
      </c>
      <c r="B47" s="6" t="s">
        <v>112</v>
      </c>
      <c r="C47" s="6" t="s">
        <v>113</v>
      </c>
      <c r="D47" s="18">
        <v>677450</v>
      </c>
      <c r="E47" s="18">
        <v>130000</v>
      </c>
      <c r="F47" s="4">
        <v>19</v>
      </c>
      <c r="G47" s="4">
        <v>17</v>
      </c>
      <c r="H47" s="4">
        <v>4</v>
      </c>
      <c r="I47" s="4">
        <v>10</v>
      </c>
      <c r="J47" s="4">
        <v>16</v>
      </c>
      <c r="K47" s="4">
        <v>8</v>
      </c>
      <c r="L47" s="16">
        <f t="shared" si="1"/>
        <v>74</v>
      </c>
      <c r="M47" s="2"/>
      <c r="N47" s="2"/>
      <c r="O47" s="2"/>
    </row>
    <row r="48" spans="1:15" s="69" customFormat="1" ht="12.5" x14ac:dyDescent="0.3">
      <c r="A48" s="6" t="s">
        <v>60</v>
      </c>
      <c r="B48" s="6" t="s">
        <v>61</v>
      </c>
      <c r="C48" s="6" t="s">
        <v>62</v>
      </c>
      <c r="D48" s="18">
        <v>66303000</v>
      </c>
      <c r="E48" s="18">
        <v>3000000</v>
      </c>
      <c r="F48" s="4">
        <v>25</v>
      </c>
      <c r="G48" s="4">
        <v>19</v>
      </c>
      <c r="H48" s="4">
        <v>5</v>
      </c>
      <c r="I48" s="4">
        <v>10</v>
      </c>
      <c r="J48" s="4">
        <v>22</v>
      </c>
      <c r="K48" s="4">
        <v>8</v>
      </c>
      <c r="L48" s="16">
        <f t="shared" si="1"/>
        <v>89</v>
      </c>
      <c r="M48" s="2"/>
      <c r="N48" s="2"/>
      <c r="O48" s="2"/>
    </row>
    <row r="49" spans="1:15" s="69" customFormat="1" ht="12.5" x14ac:dyDescent="0.3">
      <c r="A49" s="6" t="s">
        <v>72</v>
      </c>
      <c r="B49" s="6" t="s">
        <v>73</v>
      </c>
      <c r="C49" s="6" t="s">
        <v>74</v>
      </c>
      <c r="D49" s="18">
        <v>2926000</v>
      </c>
      <c r="E49" s="18">
        <v>600000</v>
      </c>
      <c r="F49" s="4">
        <v>24</v>
      </c>
      <c r="G49" s="4">
        <v>15</v>
      </c>
      <c r="H49" s="4">
        <v>5</v>
      </c>
      <c r="I49" s="4">
        <v>10</v>
      </c>
      <c r="J49" s="4">
        <v>18</v>
      </c>
      <c r="K49" s="4">
        <v>8</v>
      </c>
      <c r="L49" s="16">
        <f t="shared" si="1"/>
        <v>80</v>
      </c>
      <c r="M49" s="2"/>
      <c r="N49" s="2"/>
      <c r="O49" s="2"/>
    </row>
    <row r="50" spans="1:15" s="69" customFormat="1" ht="12.5" x14ac:dyDescent="0.3">
      <c r="A50" s="6" t="s">
        <v>81</v>
      </c>
      <c r="B50" s="7" t="s">
        <v>82</v>
      </c>
      <c r="C50" s="6" t="s">
        <v>83</v>
      </c>
      <c r="D50" s="18">
        <v>12425000</v>
      </c>
      <c r="E50" s="18">
        <v>1700000</v>
      </c>
      <c r="F50" s="4">
        <v>22</v>
      </c>
      <c r="G50" s="4">
        <v>14</v>
      </c>
      <c r="H50" s="4">
        <v>5</v>
      </c>
      <c r="I50" s="4">
        <v>10</v>
      </c>
      <c r="J50" s="4">
        <v>18</v>
      </c>
      <c r="K50" s="4">
        <v>8</v>
      </c>
      <c r="L50" s="16">
        <f t="shared" si="1"/>
        <v>77</v>
      </c>
      <c r="M50" s="2"/>
      <c r="N50" s="2"/>
      <c r="O50" s="2"/>
    </row>
    <row r="51" spans="1:15" s="69" customFormat="1" ht="12.5" x14ac:dyDescent="0.3"/>
    <row r="52" spans="1:15" s="69" customFormat="1" ht="12.5" x14ac:dyDescent="0.3"/>
    <row r="53" spans="1:15" s="69" customFormat="1" ht="12.5" x14ac:dyDescent="0.3"/>
  </sheetData>
  <mergeCells count="19">
    <mergeCell ref="D3:N3"/>
    <mergeCell ref="D4:N4"/>
    <mergeCell ref="D5:N5"/>
    <mergeCell ref="D12:N12"/>
    <mergeCell ref="D13:N13"/>
    <mergeCell ref="F16:K16"/>
    <mergeCell ref="L16:L18"/>
    <mergeCell ref="F17:G17"/>
    <mergeCell ref="H17:K17"/>
    <mergeCell ref="A7:C7"/>
    <mergeCell ref="D8:N8"/>
    <mergeCell ref="D9:N9"/>
    <mergeCell ref="D10:N10"/>
    <mergeCell ref="D11:N11"/>
    <mergeCell ref="A16:A19"/>
    <mergeCell ref="B16:B19"/>
    <mergeCell ref="C16:C19"/>
    <mergeCell ref="D16:D19"/>
    <mergeCell ref="E16:E19"/>
  </mergeCells>
  <dataValidations count="6">
    <dataValidation type="decimal" operator="lessThanOrEqual" allowBlank="1" showInputMessage="1" showErrorMessage="1" error="max. 5" sqref="I20:I50" xr:uid="{2015674A-7A13-45BD-8BC8-84903AC15BFA}">
      <formula1>10</formula1>
    </dataValidation>
    <dataValidation type="decimal" operator="lessThanOrEqual" allowBlank="1" showInputMessage="1" showErrorMessage="1" error="max. 10" sqref="K20:K50" xr:uid="{D479DABD-49C0-44FE-95AF-6D384DED2CBA}">
      <formula1>10</formula1>
    </dataValidation>
    <dataValidation type="decimal" operator="lessThanOrEqual" allowBlank="1" showInputMessage="1" showErrorMessage="1" error="max. 40" sqref="F1:F1048576" xr:uid="{44DC0050-0433-4896-B263-B97DCB453265}">
      <formula1>30</formula1>
    </dataValidation>
    <dataValidation type="decimal" operator="lessThanOrEqual" allowBlank="1" showInputMessage="1" showErrorMessage="1" error="max. 15" sqref="G1:G1048576" xr:uid="{1194379F-7DDD-4574-A518-C2BE8127C8BC}">
      <formula1>20</formula1>
    </dataValidation>
    <dataValidation type="decimal" operator="lessThanOrEqual" allowBlank="1" showInputMessage="1" showErrorMessage="1" error="max. 15" sqref="H1:H1048576" xr:uid="{691F10BF-B1BA-4172-ABBA-8A4CAC7E8973}">
      <formula1>5</formula1>
    </dataValidation>
    <dataValidation type="decimal" operator="lessThanOrEqual" allowBlank="1" showInputMessage="1" showErrorMessage="1" error="max. 10" sqref="J1:J1048576" xr:uid="{54D8D068-DC2C-4292-964F-B024DA4D388B}">
      <formula1>25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CF4CB-35C1-4A25-99C9-241AACA6CA6B}">
  <dimension ref="A1:U53"/>
  <sheetViews>
    <sheetView showGridLines="0" zoomScale="70" zoomScaleNormal="70" workbookViewId="0"/>
  </sheetViews>
  <sheetFormatPr defaultRowHeight="14.5" x14ac:dyDescent="0.35"/>
  <cols>
    <col min="1" max="1" width="14.26953125" customWidth="1"/>
    <col min="2" max="2" width="36.453125" customWidth="1"/>
    <col min="3" max="3" width="40.81640625" customWidth="1"/>
    <col min="4" max="4" width="18.453125" customWidth="1"/>
    <col min="5" max="5" width="18.54296875" customWidth="1"/>
    <col min="12" max="12" width="10.1796875" customWidth="1"/>
  </cols>
  <sheetData>
    <row r="1" spans="1:21" ht="22.5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s="69" customFormat="1" ht="12.5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s="69" customFormat="1" ht="15" customHeight="1" x14ac:dyDescent="0.3">
      <c r="A3" s="3" t="s">
        <v>3</v>
      </c>
      <c r="B3" s="2"/>
      <c r="C3" s="2"/>
      <c r="D3" s="38" t="s">
        <v>4</v>
      </c>
      <c r="E3" s="38"/>
      <c r="F3" s="38"/>
      <c r="G3" s="38"/>
      <c r="H3" s="38"/>
      <c r="I3" s="38"/>
      <c r="J3" s="38"/>
      <c r="K3" s="38"/>
      <c r="L3" s="38"/>
      <c r="M3" s="38"/>
      <c r="N3" s="38"/>
      <c r="O3" s="2"/>
      <c r="P3" s="2"/>
      <c r="Q3" s="2"/>
      <c r="R3" s="2"/>
      <c r="S3" s="2"/>
      <c r="T3" s="2"/>
      <c r="U3" s="2"/>
    </row>
    <row r="4" spans="1:21" s="69" customFormat="1" ht="15" customHeight="1" x14ac:dyDescent="0.3">
      <c r="A4" s="3" t="s">
        <v>5</v>
      </c>
      <c r="B4" s="2"/>
      <c r="C4" s="2"/>
      <c r="D4" s="37" t="s">
        <v>6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2"/>
      <c r="P4" s="2"/>
      <c r="Q4" s="2"/>
      <c r="R4" s="2"/>
      <c r="S4" s="2"/>
      <c r="T4" s="2"/>
      <c r="U4" s="2"/>
    </row>
    <row r="5" spans="1:21" s="69" customFormat="1" ht="15" customHeight="1" x14ac:dyDescent="0.3">
      <c r="A5" s="3" t="s">
        <v>7</v>
      </c>
      <c r="B5" s="2"/>
      <c r="C5" s="2"/>
      <c r="D5" s="37" t="s">
        <v>8</v>
      </c>
      <c r="E5" s="37"/>
      <c r="F5" s="37"/>
      <c r="G5" s="37"/>
      <c r="H5" s="37"/>
      <c r="I5" s="37"/>
      <c r="J5" s="37"/>
      <c r="K5" s="37"/>
      <c r="L5" s="37"/>
      <c r="M5" s="37"/>
      <c r="N5" s="37"/>
      <c r="O5" s="2"/>
      <c r="P5" s="2"/>
      <c r="Q5" s="2"/>
      <c r="R5" s="2"/>
      <c r="S5" s="2"/>
      <c r="T5" s="2"/>
      <c r="U5" s="2"/>
    </row>
    <row r="6" spans="1:21" s="69" customFormat="1" ht="12.5" x14ac:dyDescent="0.3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s="69" customFormat="1" ht="13.5" customHeight="1" x14ac:dyDescent="0.3">
      <c r="A7" s="36" t="s">
        <v>10</v>
      </c>
      <c r="B7" s="36"/>
      <c r="C7" s="36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s="69" customFormat="1" ht="13.5" customHeight="1" x14ac:dyDescent="0.3">
      <c r="A8" s="3" t="s">
        <v>12</v>
      </c>
      <c r="B8" s="2"/>
      <c r="C8" s="2"/>
      <c r="D8" s="37" t="s">
        <v>13</v>
      </c>
      <c r="E8" s="37"/>
      <c r="F8" s="37"/>
      <c r="G8" s="37"/>
      <c r="H8" s="37"/>
      <c r="I8" s="37"/>
      <c r="J8" s="37"/>
      <c r="K8" s="37"/>
      <c r="L8" s="37"/>
      <c r="M8" s="37"/>
      <c r="N8" s="37"/>
      <c r="O8" s="2"/>
      <c r="P8" s="2"/>
      <c r="Q8" s="2"/>
      <c r="R8" s="2"/>
      <c r="S8" s="2"/>
      <c r="T8" s="2"/>
      <c r="U8" s="2"/>
    </row>
    <row r="9" spans="1:21" s="69" customFormat="1" ht="15.75" customHeight="1" x14ac:dyDescent="0.3">
      <c r="A9" s="2"/>
      <c r="B9" s="2"/>
      <c r="C9" s="2"/>
      <c r="D9" s="37" t="s">
        <v>14</v>
      </c>
      <c r="E9" s="37"/>
      <c r="F9" s="37"/>
      <c r="G9" s="37"/>
      <c r="H9" s="37"/>
      <c r="I9" s="37"/>
      <c r="J9" s="37"/>
      <c r="K9" s="37"/>
      <c r="L9" s="37"/>
      <c r="M9" s="37"/>
      <c r="N9" s="37"/>
      <c r="O9" s="2"/>
      <c r="P9" s="2"/>
      <c r="Q9" s="2"/>
      <c r="R9" s="2"/>
      <c r="S9" s="2"/>
      <c r="T9" s="2"/>
      <c r="U9" s="2"/>
    </row>
    <row r="10" spans="1:21" s="69" customFormat="1" ht="15" customHeight="1" x14ac:dyDescent="0.3">
      <c r="A10" s="2"/>
      <c r="B10" s="2"/>
      <c r="C10" s="2"/>
      <c r="D10" s="37" t="s">
        <v>15</v>
      </c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2"/>
      <c r="P10" s="2"/>
      <c r="Q10" s="2"/>
      <c r="R10" s="2"/>
      <c r="S10" s="2"/>
      <c r="T10" s="2"/>
      <c r="U10" s="2"/>
    </row>
    <row r="11" spans="1:21" s="69" customFormat="1" ht="15" customHeight="1" x14ac:dyDescent="0.3">
      <c r="A11" s="2"/>
      <c r="B11" s="2"/>
      <c r="C11" s="2"/>
      <c r="D11" s="37" t="s">
        <v>16</v>
      </c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2"/>
      <c r="P11" s="2"/>
      <c r="Q11" s="2"/>
      <c r="R11" s="2"/>
      <c r="S11" s="2"/>
      <c r="T11" s="2"/>
      <c r="U11" s="2"/>
    </row>
    <row r="12" spans="1:21" s="69" customFormat="1" ht="15" customHeight="1" x14ac:dyDescent="0.3">
      <c r="A12" s="2"/>
      <c r="B12" s="2"/>
      <c r="C12" s="2"/>
      <c r="D12" s="37" t="s">
        <v>17</v>
      </c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2"/>
      <c r="P12" s="2"/>
      <c r="Q12" s="2"/>
      <c r="R12" s="2"/>
      <c r="S12" s="2"/>
      <c r="T12" s="2"/>
      <c r="U12" s="2"/>
    </row>
    <row r="13" spans="1:21" s="69" customFormat="1" ht="24" customHeight="1" x14ac:dyDescent="0.3">
      <c r="A13" s="2"/>
      <c r="B13" s="2"/>
      <c r="C13" s="2"/>
      <c r="D13" s="37" t="s">
        <v>18</v>
      </c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2"/>
      <c r="P13" s="2"/>
      <c r="Q13" s="2"/>
      <c r="R13" s="2"/>
      <c r="S13" s="2"/>
      <c r="T13" s="2"/>
      <c r="U13" s="2"/>
    </row>
    <row r="14" spans="1:21" s="69" customFormat="1" ht="16.5" customHeight="1" x14ac:dyDescent="0.3">
      <c r="A14" s="2"/>
      <c r="B14" s="2"/>
      <c r="C14" s="2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2"/>
      <c r="P14" s="2"/>
      <c r="Q14" s="2"/>
      <c r="R14" s="2"/>
      <c r="S14" s="2"/>
      <c r="T14" s="2"/>
      <c r="U14" s="2"/>
    </row>
    <row r="15" spans="1:21" s="69" customFormat="1" ht="15" customHeight="1" x14ac:dyDescent="0.3">
      <c r="A15" s="3"/>
      <c r="B15" s="2"/>
      <c r="C15" s="2"/>
      <c r="D15" s="2"/>
      <c r="E15" s="2"/>
      <c r="F15" s="2"/>
      <c r="G15" s="3"/>
      <c r="H15" s="3"/>
      <c r="I15" s="3"/>
      <c r="J15" s="2"/>
      <c r="K15" s="2"/>
      <c r="L15" s="2"/>
      <c r="M15" s="2"/>
      <c r="N15" s="2"/>
      <c r="O15" s="2"/>
    </row>
    <row r="16" spans="1:21" s="69" customFormat="1" ht="15" customHeight="1" x14ac:dyDescent="0.3">
      <c r="A16" s="27" t="s">
        <v>19</v>
      </c>
      <c r="B16" s="30" t="s">
        <v>20</v>
      </c>
      <c r="C16" s="30" t="s">
        <v>21</v>
      </c>
      <c r="D16" s="30" t="s">
        <v>22</v>
      </c>
      <c r="E16" s="33" t="s">
        <v>23</v>
      </c>
      <c r="F16" s="46" t="s">
        <v>24</v>
      </c>
      <c r="G16" s="47"/>
      <c r="H16" s="47"/>
      <c r="I16" s="47"/>
      <c r="J16" s="47"/>
      <c r="K16" s="48"/>
      <c r="L16" s="30" t="s">
        <v>25</v>
      </c>
      <c r="M16" s="2"/>
      <c r="N16" s="2"/>
      <c r="O16" s="2"/>
    </row>
    <row r="17" spans="1:15" s="69" customFormat="1" ht="12.5" x14ac:dyDescent="0.3">
      <c r="A17" s="28"/>
      <c r="B17" s="31"/>
      <c r="C17" s="31"/>
      <c r="D17" s="31"/>
      <c r="E17" s="34"/>
      <c r="F17" s="39" t="s">
        <v>32</v>
      </c>
      <c r="G17" s="49"/>
      <c r="H17" s="39" t="s">
        <v>33</v>
      </c>
      <c r="I17" s="40"/>
      <c r="J17" s="40"/>
      <c r="K17" s="49"/>
      <c r="L17" s="31"/>
      <c r="M17" s="2"/>
      <c r="N17" s="2"/>
      <c r="O17" s="2"/>
    </row>
    <row r="18" spans="1:15" s="69" customFormat="1" ht="108" x14ac:dyDescent="0.3">
      <c r="A18" s="28"/>
      <c r="B18" s="31"/>
      <c r="C18" s="31"/>
      <c r="D18" s="31"/>
      <c r="E18" s="34"/>
      <c r="F18" s="9" t="s">
        <v>34</v>
      </c>
      <c r="G18" s="9" t="s">
        <v>35</v>
      </c>
      <c r="H18" s="9" t="s">
        <v>36</v>
      </c>
      <c r="I18" s="9" t="s">
        <v>37</v>
      </c>
      <c r="J18" s="9" t="s">
        <v>38</v>
      </c>
      <c r="K18" s="15" t="s">
        <v>39</v>
      </c>
      <c r="L18" s="41"/>
      <c r="M18" s="2"/>
      <c r="N18" s="2"/>
      <c r="O18" s="2"/>
    </row>
    <row r="19" spans="1:15" s="69" customFormat="1" ht="29.25" customHeight="1" x14ac:dyDescent="0.3">
      <c r="A19" s="29"/>
      <c r="B19" s="32"/>
      <c r="C19" s="32"/>
      <c r="D19" s="32"/>
      <c r="E19" s="35"/>
      <c r="F19" s="8" t="s">
        <v>40</v>
      </c>
      <c r="G19" s="8" t="s">
        <v>41</v>
      </c>
      <c r="H19" s="8" t="s">
        <v>42</v>
      </c>
      <c r="I19" s="8" t="s">
        <v>43</v>
      </c>
      <c r="J19" s="8" t="s">
        <v>44</v>
      </c>
      <c r="K19" s="8" t="s">
        <v>43</v>
      </c>
      <c r="L19" s="8"/>
      <c r="M19" s="2"/>
      <c r="N19" s="2"/>
      <c r="O19" s="2"/>
    </row>
    <row r="20" spans="1:15" s="69" customFormat="1" ht="12.5" x14ac:dyDescent="0.3">
      <c r="A20" s="6" t="s">
        <v>135</v>
      </c>
      <c r="B20" s="6" t="s">
        <v>136</v>
      </c>
      <c r="C20" s="6" t="s">
        <v>137</v>
      </c>
      <c r="D20" s="18">
        <v>1653000</v>
      </c>
      <c r="E20" s="18">
        <v>1000000</v>
      </c>
      <c r="F20" s="4">
        <f>[2]Bodování!J12</f>
        <v>15</v>
      </c>
      <c r="G20" s="4">
        <f>[2]Bodování!K12</f>
        <v>10</v>
      </c>
      <c r="H20" s="4">
        <f>[2]Bodování!L12</f>
        <v>3</v>
      </c>
      <c r="I20" s="4">
        <f>[2]Bodování!M12</f>
        <v>5</v>
      </c>
      <c r="J20" s="4">
        <f>[2]Bodování!N12</f>
        <v>10</v>
      </c>
      <c r="K20" s="4">
        <f>[2]Bodování!O12</f>
        <v>5</v>
      </c>
      <c r="L20" s="16">
        <f>SUM(F20:K20)</f>
        <v>48</v>
      </c>
      <c r="M20" s="2"/>
      <c r="N20" s="2"/>
      <c r="O20" s="2"/>
    </row>
    <row r="21" spans="1:15" s="69" customFormat="1" ht="12.5" x14ac:dyDescent="0.3">
      <c r="A21" s="6" t="s">
        <v>117</v>
      </c>
      <c r="B21" s="6" t="s">
        <v>118</v>
      </c>
      <c r="C21" s="6" t="s">
        <v>119</v>
      </c>
      <c r="D21" s="18">
        <v>10994025</v>
      </c>
      <c r="E21" s="18">
        <v>1000000</v>
      </c>
      <c r="F21" s="4">
        <f>[2]Bodování!J13</f>
        <v>23</v>
      </c>
      <c r="G21" s="4">
        <f>[2]Bodování!K13</f>
        <v>13</v>
      </c>
      <c r="H21" s="4">
        <f>[2]Bodování!L13</f>
        <v>4</v>
      </c>
      <c r="I21" s="4">
        <f>[2]Bodování!M13</f>
        <v>8</v>
      </c>
      <c r="J21" s="4">
        <f>[2]Bodování!N13</f>
        <v>17</v>
      </c>
      <c r="K21" s="4">
        <f>[2]Bodování!O13</f>
        <v>5</v>
      </c>
      <c r="L21" s="16">
        <f t="shared" ref="L21:L35" si="0">SUM(F21:K21)</f>
        <v>70</v>
      </c>
      <c r="M21" s="2"/>
      <c r="N21" s="2"/>
      <c r="O21" s="2"/>
    </row>
    <row r="22" spans="1:15" s="69" customFormat="1" ht="12.5" x14ac:dyDescent="0.3">
      <c r="A22" s="6" t="s">
        <v>63</v>
      </c>
      <c r="B22" s="6" t="s">
        <v>64</v>
      </c>
      <c r="C22" s="6" t="s">
        <v>65</v>
      </c>
      <c r="D22" s="18">
        <v>4811000</v>
      </c>
      <c r="E22" s="18">
        <v>1100000</v>
      </c>
      <c r="F22" s="4">
        <f>[2]Bodování!J14</f>
        <v>25</v>
      </c>
      <c r="G22" s="4">
        <f>[2]Bodování!K14</f>
        <v>15</v>
      </c>
      <c r="H22" s="4">
        <f>[2]Bodování!L14</f>
        <v>5</v>
      </c>
      <c r="I22" s="4">
        <f>[2]Bodování!M14</f>
        <v>9</v>
      </c>
      <c r="J22" s="4">
        <f>[2]Bodování!N14</f>
        <v>22</v>
      </c>
      <c r="K22" s="4">
        <f>[2]Bodování!O14</f>
        <v>5</v>
      </c>
      <c r="L22" s="16">
        <f t="shared" si="0"/>
        <v>81</v>
      </c>
      <c r="M22" s="2"/>
      <c r="N22" s="2"/>
      <c r="O22" s="2"/>
    </row>
    <row r="23" spans="1:15" s="69" customFormat="1" ht="12.5" x14ac:dyDescent="0.3">
      <c r="A23" s="6" t="s">
        <v>90</v>
      </c>
      <c r="B23" s="6" t="s">
        <v>91</v>
      </c>
      <c r="C23" s="6" t="s">
        <v>92</v>
      </c>
      <c r="D23" s="18">
        <v>824400</v>
      </c>
      <c r="E23" s="18">
        <v>270000</v>
      </c>
      <c r="F23" s="4">
        <f>[2]Bodování!J15</f>
        <v>25</v>
      </c>
      <c r="G23" s="4">
        <f>[2]Bodování!K15</f>
        <v>15</v>
      </c>
      <c r="H23" s="4">
        <f>[2]Bodování!L15</f>
        <v>5</v>
      </c>
      <c r="I23" s="4">
        <f>[2]Bodování!M15</f>
        <v>8</v>
      </c>
      <c r="J23" s="4">
        <f>[2]Bodování!N15</f>
        <v>18</v>
      </c>
      <c r="K23" s="4">
        <f>[2]Bodování!O15</f>
        <v>5</v>
      </c>
      <c r="L23" s="16">
        <f t="shared" si="0"/>
        <v>76</v>
      </c>
      <c r="M23" s="2"/>
      <c r="N23" s="2"/>
      <c r="O23" s="2"/>
    </row>
    <row r="24" spans="1:15" s="69" customFormat="1" ht="12.5" x14ac:dyDescent="0.3">
      <c r="A24" s="6" t="s">
        <v>93</v>
      </c>
      <c r="B24" s="6" t="s">
        <v>94</v>
      </c>
      <c r="C24" s="6" t="s">
        <v>95</v>
      </c>
      <c r="D24" s="18">
        <v>950000</v>
      </c>
      <c r="E24" s="18">
        <v>200000</v>
      </c>
      <c r="F24" s="4">
        <f>[2]Bodování!J16</f>
        <v>21</v>
      </c>
      <c r="G24" s="4">
        <f>[2]Bodování!K16</f>
        <v>16</v>
      </c>
      <c r="H24" s="4">
        <f>[2]Bodování!L16</f>
        <v>5</v>
      </c>
      <c r="I24" s="4">
        <f>[2]Bodování!M16</f>
        <v>7</v>
      </c>
      <c r="J24" s="4">
        <f>[2]Bodování!N16</f>
        <v>18</v>
      </c>
      <c r="K24" s="4">
        <f>[2]Bodování!O16</f>
        <v>5</v>
      </c>
      <c r="L24" s="16">
        <f t="shared" si="0"/>
        <v>72</v>
      </c>
      <c r="M24" s="2"/>
      <c r="N24" s="2"/>
      <c r="O24" s="2"/>
    </row>
    <row r="25" spans="1:15" s="69" customFormat="1" ht="12.5" x14ac:dyDescent="0.3">
      <c r="A25" s="6" t="s">
        <v>75</v>
      </c>
      <c r="B25" s="6" t="s">
        <v>76</v>
      </c>
      <c r="C25" s="6" t="s">
        <v>77</v>
      </c>
      <c r="D25" s="18">
        <v>1745000</v>
      </c>
      <c r="E25" s="18">
        <v>500000</v>
      </c>
      <c r="F25" s="4">
        <f>[2]Bodování!J17</f>
        <v>26</v>
      </c>
      <c r="G25" s="4">
        <f>[2]Bodování!K17</f>
        <v>17</v>
      </c>
      <c r="H25" s="4">
        <f>[2]Bodování!L17</f>
        <v>5</v>
      </c>
      <c r="I25" s="4">
        <f>[2]Bodování!M17</f>
        <v>8</v>
      </c>
      <c r="J25" s="4">
        <f>[2]Bodování!N17</f>
        <v>21</v>
      </c>
      <c r="K25" s="4">
        <f>[2]Bodování!O17</f>
        <v>7</v>
      </c>
      <c r="L25" s="16">
        <f t="shared" si="0"/>
        <v>84</v>
      </c>
      <c r="M25" s="2"/>
      <c r="N25" s="2"/>
      <c r="O25" s="2"/>
    </row>
    <row r="26" spans="1:15" s="69" customFormat="1" ht="12.5" x14ac:dyDescent="0.3">
      <c r="A26" s="6" t="s">
        <v>114</v>
      </c>
      <c r="B26" s="6" t="s">
        <v>115</v>
      </c>
      <c r="C26" s="6" t="s">
        <v>116</v>
      </c>
      <c r="D26" s="18">
        <v>800000</v>
      </c>
      <c r="E26" s="18">
        <v>210000</v>
      </c>
      <c r="F26" s="4">
        <f>[2]Bodování!J18</f>
        <v>25</v>
      </c>
      <c r="G26" s="4">
        <f>[2]Bodování!K18</f>
        <v>12</v>
      </c>
      <c r="H26" s="4">
        <f>[2]Bodování!L18</f>
        <v>4</v>
      </c>
      <c r="I26" s="4">
        <f>[2]Bodování!M18</f>
        <v>7</v>
      </c>
      <c r="J26" s="4">
        <f>[2]Bodování!N18</f>
        <v>20</v>
      </c>
      <c r="K26" s="4">
        <f>[2]Bodování!O18</f>
        <v>5</v>
      </c>
      <c r="L26" s="16">
        <f t="shared" si="0"/>
        <v>73</v>
      </c>
      <c r="M26" s="2"/>
      <c r="N26" s="2"/>
      <c r="O26" s="2"/>
    </row>
    <row r="27" spans="1:15" s="69" customFormat="1" ht="12.5" x14ac:dyDescent="0.3">
      <c r="A27" s="6" t="s">
        <v>96</v>
      </c>
      <c r="B27" s="6" t="s">
        <v>97</v>
      </c>
      <c r="C27" s="6" t="s">
        <v>98</v>
      </c>
      <c r="D27" s="18">
        <v>2600000</v>
      </c>
      <c r="E27" s="18">
        <v>850000</v>
      </c>
      <c r="F27" s="4">
        <f>[2]Bodování!J19</f>
        <v>22</v>
      </c>
      <c r="G27" s="4">
        <f>[2]Bodování!K19</f>
        <v>15</v>
      </c>
      <c r="H27" s="4">
        <f>[2]Bodování!L19</f>
        <v>4</v>
      </c>
      <c r="I27" s="4">
        <f>[2]Bodování!M19</f>
        <v>7</v>
      </c>
      <c r="J27" s="4">
        <f>[2]Bodování!N19</f>
        <v>15</v>
      </c>
      <c r="K27" s="4">
        <f>[2]Bodování!O19</f>
        <v>7</v>
      </c>
      <c r="L27" s="16">
        <f t="shared" si="0"/>
        <v>70</v>
      </c>
      <c r="M27" s="2"/>
      <c r="N27" s="2"/>
      <c r="O27" s="2"/>
    </row>
    <row r="28" spans="1:15" s="69" customFormat="1" ht="12.5" x14ac:dyDescent="0.3">
      <c r="A28" s="6" t="s">
        <v>48</v>
      </c>
      <c r="B28" s="6" t="s">
        <v>49</v>
      </c>
      <c r="C28" s="6" t="s">
        <v>50</v>
      </c>
      <c r="D28" s="18">
        <v>27576000</v>
      </c>
      <c r="E28" s="18">
        <v>4100000</v>
      </c>
      <c r="F28" s="4">
        <f>[2]Bodování!J20</f>
        <v>27</v>
      </c>
      <c r="G28" s="4">
        <f>[2]Bodování!K20</f>
        <v>18</v>
      </c>
      <c r="H28" s="4">
        <f>[2]Bodování!L20</f>
        <v>5</v>
      </c>
      <c r="I28" s="4">
        <f>[2]Bodování!M20</f>
        <v>9</v>
      </c>
      <c r="J28" s="4">
        <f>[2]Bodování!N20</f>
        <v>23</v>
      </c>
      <c r="K28" s="4">
        <f>[2]Bodování!O20</f>
        <v>7</v>
      </c>
      <c r="L28" s="16">
        <f t="shared" si="0"/>
        <v>89</v>
      </c>
      <c r="M28" s="2"/>
      <c r="N28" s="2"/>
      <c r="O28" s="2"/>
    </row>
    <row r="29" spans="1:15" s="69" customFormat="1" ht="12.5" x14ac:dyDescent="0.3">
      <c r="A29" s="6" t="s">
        <v>129</v>
      </c>
      <c r="B29" s="6" t="s">
        <v>130</v>
      </c>
      <c r="C29" s="6" t="s">
        <v>131</v>
      </c>
      <c r="D29" s="18">
        <v>996000</v>
      </c>
      <c r="E29" s="18">
        <v>200000</v>
      </c>
      <c r="F29" s="4">
        <f>[2]Bodování!J21</f>
        <v>20</v>
      </c>
      <c r="G29" s="4">
        <f>[2]Bodování!K21</f>
        <v>9</v>
      </c>
      <c r="H29" s="4">
        <f>[2]Bodování!L21</f>
        <v>5</v>
      </c>
      <c r="I29" s="4">
        <f>[2]Bodování!M21</f>
        <v>5</v>
      </c>
      <c r="J29" s="4">
        <f>[2]Bodování!N21</f>
        <v>15</v>
      </c>
      <c r="K29" s="4">
        <f>[2]Bodování!O21</f>
        <v>5</v>
      </c>
      <c r="L29" s="16">
        <f t="shared" si="0"/>
        <v>59</v>
      </c>
      <c r="M29" s="2"/>
      <c r="N29" s="2"/>
      <c r="O29" s="2"/>
    </row>
    <row r="30" spans="1:15" s="69" customFormat="1" ht="12.5" x14ac:dyDescent="0.3">
      <c r="A30" s="6" t="s">
        <v>57</v>
      </c>
      <c r="B30" s="6" t="s">
        <v>58</v>
      </c>
      <c r="C30" s="6" t="s">
        <v>59</v>
      </c>
      <c r="D30" s="18">
        <v>15360000</v>
      </c>
      <c r="E30" s="18">
        <v>3000000</v>
      </c>
      <c r="F30" s="4">
        <f>[2]Bodování!J22</f>
        <v>28</v>
      </c>
      <c r="G30" s="4">
        <f>[2]Bodování!K22</f>
        <v>17</v>
      </c>
      <c r="H30" s="4">
        <f>[2]Bodování!L22</f>
        <v>5</v>
      </c>
      <c r="I30" s="4">
        <f>[2]Bodování!M22</f>
        <v>9</v>
      </c>
      <c r="J30" s="4">
        <f>[2]Bodování!N22</f>
        <v>20</v>
      </c>
      <c r="K30" s="4">
        <f>[2]Bodování!O22</f>
        <v>7</v>
      </c>
      <c r="L30" s="16">
        <f t="shared" si="0"/>
        <v>86</v>
      </c>
      <c r="M30" s="2"/>
      <c r="N30" s="2"/>
      <c r="O30" s="2"/>
    </row>
    <row r="31" spans="1:15" s="69" customFormat="1" ht="12.5" x14ac:dyDescent="0.3">
      <c r="A31" s="6" t="s">
        <v>108</v>
      </c>
      <c r="B31" s="6" t="s">
        <v>109</v>
      </c>
      <c r="C31" s="6" t="s">
        <v>110</v>
      </c>
      <c r="D31" s="18">
        <v>2690000</v>
      </c>
      <c r="E31" s="18">
        <v>1000000</v>
      </c>
      <c r="F31" s="4">
        <f>[2]Bodování!J23</f>
        <v>25</v>
      </c>
      <c r="G31" s="4">
        <f>[2]Bodování!K23</f>
        <v>12</v>
      </c>
      <c r="H31" s="4">
        <f>[2]Bodování!L23</f>
        <v>4</v>
      </c>
      <c r="I31" s="4">
        <f>[2]Bodování!M23</f>
        <v>9</v>
      </c>
      <c r="J31" s="4">
        <f>[2]Bodování!N23</f>
        <v>16</v>
      </c>
      <c r="K31" s="4">
        <f>[2]Bodování!O23</f>
        <v>5</v>
      </c>
      <c r="L31" s="16">
        <f t="shared" si="0"/>
        <v>71</v>
      </c>
      <c r="M31" s="2"/>
      <c r="N31" s="2"/>
      <c r="O31" s="2"/>
    </row>
    <row r="32" spans="1:15" s="69" customFormat="1" ht="12.5" x14ac:dyDescent="0.3">
      <c r="A32" s="6" t="s">
        <v>54</v>
      </c>
      <c r="B32" s="6" t="s">
        <v>55</v>
      </c>
      <c r="C32" s="6" t="s">
        <v>56</v>
      </c>
      <c r="D32" s="18">
        <v>30800000</v>
      </c>
      <c r="E32" s="18">
        <v>4500000</v>
      </c>
      <c r="F32" s="4">
        <f>[2]Bodování!J24</f>
        <v>25</v>
      </c>
      <c r="G32" s="4">
        <f>[2]Bodování!K24</f>
        <v>17</v>
      </c>
      <c r="H32" s="4">
        <f>[2]Bodování!L24</f>
        <v>5</v>
      </c>
      <c r="I32" s="4">
        <f>[2]Bodování!M24</f>
        <v>8</v>
      </c>
      <c r="J32" s="4">
        <f>[2]Bodování!N24</f>
        <v>22</v>
      </c>
      <c r="K32" s="4">
        <f>[2]Bodování!O24</f>
        <v>5</v>
      </c>
      <c r="L32" s="16">
        <f t="shared" si="0"/>
        <v>82</v>
      </c>
      <c r="M32" s="2"/>
      <c r="N32" s="2"/>
      <c r="O32" s="2"/>
    </row>
    <row r="33" spans="1:15" s="69" customFormat="1" ht="12.5" x14ac:dyDescent="0.3">
      <c r="A33" s="6" t="s">
        <v>102</v>
      </c>
      <c r="B33" s="6" t="s">
        <v>103</v>
      </c>
      <c r="C33" s="6" t="s">
        <v>104</v>
      </c>
      <c r="D33" s="18">
        <v>1645000</v>
      </c>
      <c r="E33" s="18">
        <v>550000</v>
      </c>
      <c r="F33" s="4">
        <f>[2]Bodování!J25</f>
        <v>18</v>
      </c>
      <c r="G33" s="4">
        <f>[2]Bodování!K25</f>
        <v>12</v>
      </c>
      <c r="H33" s="4">
        <f>[2]Bodování!L25</f>
        <v>4</v>
      </c>
      <c r="I33" s="4">
        <f>[2]Bodování!M25</f>
        <v>9</v>
      </c>
      <c r="J33" s="4">
        <f>[2]Bodování!N25</f>
        <v>18</v>
      </c>
      <c r="K33" s="4">
        <f>[2]Bodování!O25</f>
        <v>5</v>
      </c>
      <c r="L33" s="16">
        <f t="shared" si="0"/>
        <v>66</v>
      </c>
      <c r="M33" s="2"/>
      <c r="N33" s="2"/>
      <c r="O33" s="2"/>
    </row>
    <row r="34" spans="1:15" s="69" customFormat="1" ht="12.5" x14ac:dyDescent="0.3">
      <c r="A34" s="6" t="s">
        <v>69</v>
      </c>
      <c r="B34" s="7" t="s">
        <v>70</v>
      </c>
      <c r="C34" s="6" t="s">
        <v>71</v>
      </c>
      <c r="D34" s="18">
        <v>10984000</v>
      </c>
      <c r="E34" s="18">
        <v>1800000</v>
      </c>
      <c r="F34" s="4">
        <f>[2]Bodování!J26</f>
        <v>25</v>
      </c>
      <c r="G34" s="4">
        <f>[2]Bodování!K26</f>
        <v>16</v>
      </c>
      <c r="H34" s="4">
        <f>[2]Bodování!L26</f>
        <v>4</v>
      </c>
      <c r="I34" s="4">
        <f>[2]Bodování!M26</f>
        <v>8</v>
      </c>
      <c r="J34" s="4">
        <f>[2]Bodování!N26</f>
        <v>18</v>
      </c>
      <c r="K34" s="4">
        <f>[2]Bodování!O26</f>
        <v>7</v>
      </c>
      <c r="L34" s="16">
        <f t="shared" si="0"/>
        <v>78</v>
      </c>
      <c r="M34" s="2"/>
      <c r="N34" s="2"/>
      <c r="O34" s="2"/>
    </row>
    <row r="35" spans="1:15" s="69" customFormat="1" ht="12.5" x14ac:dyDescent="0.3">
      <c r="A35" s="6" t="s">
        <v>126</v>
      </c>
      <c r="B35" s="19" t="s">
        <v>127</v>
      </c>
      <c r="C35" s="6" t="s">
        <v>128</v>
      </c>
      <c r="D35" s="18">
        <v>370000</v>
      </c>
      <c r="E35" s="18">
        <v>250000</v>
      </c>
      <c r="F35" s="4">
        <f>[2]Bodování!J27</f>
        <v>16</v>
      </c>
      <c r="G35" s="4">
        <f>[2]Bodování!K27</f>
        <v>16</v>
      </c>
      <c r="H35" s="4">
        <f>[2]Bodování!L27</f>
        <v>3</v>
      </c>
      <c r="I35" s="4">
        <f>[2]Bodování!M27</f>
        <v>5</v>
      </c>
      <c r="J35" s="4">
        <f>[2]Bodování!N27</f>
        <v>13</v>
      </c>
      <c r="K35" s="4">
        <f>[2]Bodování!O27</f>
        <v>7</v>
      </c>
      <c r="L35" s="4">
        <f t="shared" si="0"/>
        <v>60</v>
      </c>
      <c r="M35" s="2"/>
      <c r="N35" s="2"/>
      <c r="O35" s="2"/>
    </row>
    <row r="36" spans="1:15" s="69" customFormat="1" ht="12.5" x14ac:dyDescent="0.3">
      <c r="A36" s="6" t="s">
        <v>132</v>
      </c>
      <c r="B36" s="6" t="s">
        <v>133</v>
      </c>
      <c r="C36" s="6" t="s">
        <v>134</v>
      </c>
      <c r="D36" s="18">
        <v>2034000</v>
      </c>
      <c r="E36" s="18">
        <v>600000</v>
      </c>
      <c r="F36" s="4">
        <f>[2]Bodování!J28</f>
        <v>17</v>
      </c>
      <c r="G36" s="4">
        <f>[2]Bodování!K28</f>
        <v>10</v>
      </c>
      <c r="H36" s="4">
        <f>[2]Bodování!L28</f>
        <v>3</v>
      </c>
      <c r="I36" s="4">
        <f>[2]Bodování!M28</f>
        <v>5</v>
      </c>
      <c r="J36" s="4">
        <f>[2]Bodování!N28</f>
        <v>16</v>
      </c>
      <c r="K36" s="4">
        <f>[2]Bodování!O28</f>
        <v>5</v>
      </c>
      <c r="L36" s="16">
        <f>SUM(F36:K36)</f>
        <v>56</v>
      </c>
      <c r="M36" s="2"/>
      <c r="N36" s="2"/>
      <c r="O36" s="2"/>
    </row>
    <row r="37" spans="1:15" s="69" customFormat="1" ht="12.5" x14ac:dyDescent="0.3">
      <c r="A37" s="6" t="s">
        <v>123</v>
      </c>
      <c r="B37" s="6" t="s">
        <v>124</v>
      </c>
      <c r="C37" s="6" t="s">
        <v>125</v>
      </c>
      <c r="D37" s="18">
        <v>1304000</v>
      </c>
      <c r="E37" s="18">
        <v>220000</v>
      </c>
      <c r="F37" s="4">
        <f>[2]Bodování!J29</f>
        <v>16</v>
      </c>
      <c r="G37" s="4">
        <f>[2]Bodování!K29</f>
        <v>13</v>
      </c>
      <c r="H37" s="4">
        <f>[2]Bodování!L29</f>
        <v>3</v>
      </c>
      <c r="I37" s="4">
        <f>[2]Bodování!M29</f>
        <v>7</v>
      </c>
      <c r="J37" s="4">
        <f>[2]Bodování!N29</f>
        <v>17</v>
      </c>
      <c r="K37" s="4">
        <f>[2]Bodování!O29</f>
        <v>6</v>
      </c>
      <c r="L37" s="16">
        <f t="shared" ref="L37:L50" si="1">SUM(F37:K37)</f>
        <v>62</v>
      </c>
      <c r="M37" s="2"/>
      <c r="N37" s="2"/>
      <c r="O37" s="2"/>
    </row>
    <row r="38" spans="1:15" s="69" customFormat="1" ht="12.5" x14ac:dyDescent="0.3">
      <c r="A38" s="6" t="s">
        <v>51</v>
      </c>
      <c r="B38" s="6" t="s">
        <v>52</v>
      </c>
      <c r="C38" s="6" t="s">
        <v>53</v>
      </c>
      <c r="D38" s="18">
        <v>25400000</v>
      </c>
      <c r="E38" s="18">
        <v>4500000</v>
      </c>
      <c r="F38" s="4">
        <f>[2]Bodování!J30</f>
        <v>27</v>
      </c>
      <c r="G38" s="4">
        <f>[2]Bodování!K30</f>
        <v>16</v>
      </c>
      <c r="H38" s="4">
        <f>[2]Bodování!L30</f>
        <v>5</v>
      </c>
      <c r="I38" s="4">
        <f>[2]Bodování!M30</f>
        <v>8</v>
      </c>
      <c r="J38" s="4">
        <f>[2]Bodování!N30</f>
        <v>20</v>
      </c>
      <c r="K38" s="4">
        <f>[2]Bodování!O30</f>
        <v>7</v>
      </c>
      <c r="L38" s="16">
        <f t="shared" si="1"/>
        <v>83</v>
      </c>
      <c r="M38" s="2"/>
      <c r="N38" s="2"/>
      <c r="O38" s="2"/>
    </row>
    <row r="39" spans="1:15" s="69" customFormat="1" ht="12.5" x14ac:dyDescent="0.3">
      <c r="A39" s="6" t="s">
        <v>87</v>
      </c>
      <c r="B39" s="6" t="s">
        <v>88</v>
      </c>
      <c r="C39" s="6" t="s">
        <v>89</v>
      </c>
      <c r="D39" s="18">
        <v>3485000</v>
      </c>
      <c r="E39" s="18">
        <v>700000</v>
      </c>
      <c r="F39" s="4">
        <f>[2]Bodování!J31</f>
        <v>20</v>
      </c>
      <c r="G39" s="4">
        <f>[2]Bodování!K31</f>
        <v>15</v>
      </c>
      <c r="H39" s="4">
        <f>[2]Bodování!L31</f>
        <v>4</v>
      </c>
      <c r="I39" s="4">
        <f>[2]Bodování!M31</f>
        <v>8</v>
      </c>
      <c r="J39" s="4">
        <f>[2]Bodování!N31</f>
        <v>17</v>
      </c>
      <c r="K39" s="4">
        <f>[2]Bodování!O31</f>
        <v>7</v>
      </c>
      <c r="L39" s="16">
        <f t="shared" si="1"/>
        <v>71</v>
      </c>
      <c r="M39" s="2"/>
      <c r="N39" s="2"/>
      <c r="O39" s="2"/>
    </row>
    <row r="40" spans="1:15" s="69" customFormat="1" ht="12.5" x14ac:dyDescent="0.3">
      <c r="A40" s="6" t="s">
        <v>99</v>
      </c>
      <c r="B40" s="6" t="s">
        <v>100</v>
      </c>
      <c r="C40" s="6" t="s">
        <v>101</v>
      </c>
      <c r="D40" s="18">
        <v>5400000</v>
      </c>
      <c r="E40" s="18">
        <v>400000</v>
      </c>
      <c r="F40" s="4">
        <f>[2]Bodování!J32</f>
        <v>22</v>
      </c>
      <c r="G40" s="4">
        <f>[2]Bodování!K32</f>
        <v>16</v>
      </c>
      <c r="H40" s="4">
        <f>[2]Bodování!L32</f>
        <v>4</v>
      </c>
      <c r="I40" s="4">
        <f>[2]Bodování!M32</f>
        <v>7</v>
      </c>
      <c r="J40" s="4">
        <f>[2]Bodování!N32</f>
        <v>15</v>
      </c>
      <c r="K40" s="4">
        <f>[2]Bodování!O32</f>
        <v>5</v>
      </c>
      <c r="L40" s="16">
        <f t="shared" si="1"/>
        <v>69</v>
      </c>
      <c r="M40" s="2"/>
      <c r="N40" s="2"/>
      <c r="O40" s="2"/>
    </row>
    <row r="41" spans="1:15" s="69" customFormat="1" ht="12.5" x14ac:dyDescent="0.3">
      <c r="A41" s="6" t="s">
        <v>105</v>
      </c>
      <c r="B41" s="6" t="s">
        <v>106</v>
      </c>
      <c r="C41" s="6" t="s">
        <v>107</v>
      </c>
      <c r="D41" s="18">
        <v>2130000</v>
      </c>
      <c r="E41" s="18">
        <v>520000</v>
      </c>
      <c r="F41" s="4">
        <f>[2]Bodování!J33</f>
        <v>23</v>
      </c>
      <c r="G41" s="4">
        <f>[2]Bodování!K33</f>
        <v>16</v>
      </c>
      <c r="H41" s="4">
        <f>[2]Bodování!L33</f>
        <v>4</v>
      </c>
      <c r="I41" s="4">
        <f>[2]Bodování!M33</f>
        <v>8</v>
      </c>
      <c r="J41" s="4">
        <f>[2]Bodování!N33</f>
        <v>18</v>
      </c>
      <c r="K41" s="4">
        <f>[2]Bodování!O33</f>
        <v>5</v>
      </c>
      <c r="L41" s="16">
        <f t="shared" si="1"/>
        <v>74</v>
      </c>
      <c r="M41" s="2"/>
      <c r="N41" s="2"/>
      <c r="O41" s="2"/>
    </row>
    <row r="42" spans="1:15" s="69" customFormat="1" ht="12.5" x14ac:dyDescent="0.3">
      <c r="A42" s="6" t="s">
        <v>66</v>
      </c>
      <c r="B42" s="6" t="s">
        <v>67</v>
      </c>
      <c r="C42" s="6" t="s">
        <v>68</v>
      </c>
      <c r="D42" s="18">
        <v>4930000</v>
      </c>
      <c r="E42" s="18">
        <v>2000000</v>
      </c>
      <c r="F42" s="4">
        <f>[2]Bodování!J34</f>
        <v>26</v>
      </c>
      <c r="G42" s="4">
        <f>[2]Bodování!K34</f>
        <v>17</v>
      </c>
      <c r="H42" s="4">
        <f>[2]Bodování!L34</f>
        <v>5</v>
      </c>
      <c r="I42" s="4">
        <f>[2]Bodování!M34</f>
        <v>7</v>
      </c>
      <c r="J42" s="4">
        <f>[2]Bodování!N34</f>
        <v>20</v>
      </c>
      <c r="K42" s="4">
        <f>[2]Bodování!O34</f>
        <v>5</v>
      </c>
      <c r="L42" s="16">
        <f t="shared" si="1"/>
        <v>80</v>
      </c>
      <c r="M42" s="2"/>
      <c r="N42" s="2"/>
      <c r="O42" s="2"/>
    </row>
    <row r="43" spans="1:15" s="69" customFormat="1" ht="12.5" x14ac:dyDescent="0.3">
      <c r="A43" s="6" t="s">
        <v>45</v>
      </c>
      <c r="B43" s="6" t="s">
        <v>46</v>
      </c>
      <c r="C43" s="6" t="s">
        <v>47</v>
      </c>
      <c r="D43" s="18">
        <v>37752000</v>
      </c>
      <c r="E43" s="18">
        <v>8500000</v>
      </c>
      <c r="F43" s="4">
        <f>[2]Bodování!J35</f>
        <v>28</v>
      </c>
      <c r="G43" s="4">
        <f>[2]Bodování!K35</f>
        <v>19</v>
      </c>
      <c r="H43" s="4">
        <f>[2]Bodování!L35</f>
        <v>5</v>
      </c>
      <c r="I43" s="4">
        <f>[2]Bodování!M35</f>
        <v>8</v>
      </c>
      <c r="J43" s="4">
        <f>[2]Bodování!N35</f>
        <v>22</v>
      </c>
      <c r="K43" s="4">
        <f>[2]Bodování!O35</f>
        <v>5</v>
      </c>
      <c r="L43" s="16">
        <f t="shared" si="1"/>
        <v>87</v>
      </c>
      <c r="M43" s="2"/>
      <c r="N43" s="2"/>
      <c r="O43" s="2"/>
    </row>
    <row r="44" spans="1:15" s="69" customFormat="1" ht="12.5" x14ac:dyDescent="0.3">
      <c r="A44" s="6" t="s">
        <v>78</v>
      </c>
      <c r="B44" s="6" t="s">
        <v>79</v>
      </c>
      <c r="C44" s="6" t="s">
        <v>80</v>
      </c>
      <c r="D44" s="18">
        <v>4767500</v>
      </c>
      <c r="E44" s="18">
        <v>1400000</v>
      </c>
      <c r="F44" s="4">
        <f>[2]Bodování!J36</f>
        <v>24</v>
      </c>
      <c r="G44" s="4">
        <f>[2]Bodování!K36</f>
        <v>15</v>
      </c>
      <c r="H44" s="4">
        <f>[2]Bodování!L36</f>
        <v>4</v>
      </c>
      <c r="I44" s="4">
        <f>[2]Bodování!M36</f>
        <v>8</v>
      </c>
      <c r="J44" s="4">
        <f>[2]Bodování!N36</f>
        <v>15</v>
      </c>
      <c r="K44" s="4">
        <f>[2]Bodování!O36</f>
        <v>5</v>
      </c>
      <c r="L44" s="16">
        <f t="shared" si="1"/>
        <v>71</v>
      </c>
      <c r="M44" s="2"/>
      <c r="N44" s="2"/>
      <c r="O44" s="2"/>
    </row>
    <row r="45" spans="1:15" s="69" customFormat="1" ht="12.5" x14ac:dyDescent="0.3">
      <c r="A45" s="6" t="s">
        <v>84</v>
      </c>
      <c r="B45" s="6" t="s">
        <v>85</v>
      </c>
      <c r="C45" s="6" t="s">
        <v>86</v>
      </c>
      <c r="D45" s="18">
        <v>3700000</v>
      </c>
      <c r="E45" s="18">
        <v>600000</v>
      </c>
      <c r="F45" s="4">
        <f>[2]Bodování!J37</f>
        <v>25</v>
      </c>
      <c r="G45" s="4">
        <f>[2]Bodování!K37</f>
        <v>15</v>
      </c>
      <c r="H45" s="4">
        <f>[2]Bodování!L37</f>
        <v>4</v>
      </c>
      <c r="I45" s="4">
        <f>[2]Bodování!M37</f>
        <v>9</v>
      </c>
      <c r="J45" s="4">
        <f>[2]Bodování!N37</f>
        <v>20</v>
      </c>
      <c r="K45" s="4">
        <f>[2]Bodování!O37</f>
        <v>5</v>
      </c>
      <c r="L45" s="16">
        <f t="shared" si="1"/>
        <v>78</v>
      </c>
      <c r="M45" s="2"/>
      <c r="N45" s="2"/>
      <c r="O45" s="2"/>
    </row>
    <row r="46" spans="1:15" s="69" customFormat="1" ht="12.5" x14ac:dyDescent="0.3">
      <c r="A46" s="6" t="s">
        <v>120</v>
      </c>
      <c r="B46" s="6" t="s">
        <v>121</v>
      </c>
      <c r="C46" s="6" t="s">
        <v>122</v>
      </c>
      <c r="D46" s="18">
        <v>4078700</v>
      </c>
      <c r="E46" s="18">
        <v>850000</v>
      </c>
      <c r="F46" s="4">
        <f>[2]Bodování!J38</f>
        <v>16</v>
      </c>
      <c r="G46" s="4">
        <f>[2]Bodování!K38</f>
        <v>10</v>
      </c>
      <c r="H46" s="4">
        <f>[2]Bodování!L38</f>
        <v>3</v>
      </c>
      <c r="I46" s="4">
        <f>[2]Bodování!M38</f>
        <v>7</v>
      </c>
      <c r="J46" s="4">
        <f>[2]Bodování!N38</f>
        <v>14</v>
      </c>
      <c r="K46" s="4">
        <f>[2]Bodování!O38</f>
        <v>5</v>
      </c>
      <c r="L46" s="16">
        <f t="shared" si="1"/>
        <v>55</v>
      </c>
      <c r="M46" s="2"/>
      <c r="N46" s="2"/>
      <c r="O46" s="2"/>
    </row>
    <row r="47" spans="1:15" s="69" customFormat="1" ht="12.5" x14ac:dyDescent="0.3">
      <c r="A47" s="6" t="s">
        <v>111</v>
      </c>
      <c r="B47" s="6" t="s">
        <v>112</v>
      </c>
      <c r="C47" s="6" t="s">
        <v>113</v>
      </c>
      <c r="D47" s="18">
        <v>677450</v>
      </c>
      <c r="E47" s="18">
        <v>130000</v>
      </c>
      <c r="F47" s="4">
        <f>[2]Bodování!J39</f>
        <v>20</v>
      </c>
      <c r="G47" s="4">
        <f>[2]Bodování!K39</f>
        <v>12</v>
      </c>
      <c r="H47" s="4">
        <f>[2]Bodování!L39</f>
        <v>4</v>
      </c>
      <c r="I47" s="4">
        <f>[2]Bodování!M39</f>
        <v>7</v>
      </c>
      <c r="J47" s="4">
        <f>[2]Bodování!N39</f>
        <v>16</v>
      </c>
      <c r="K47" s="4">
        <f>[2]Bodování!O39</f>
        <v>5</v>
      </c>
      <c r="L47" s="16">
        <f t="shared" si="1"/>
        <v>64</v>
      </c>
      <c r="M47" s="2"/>
      <c r="N47" s="2"/>
      <c r="O47" s="2"/>
    </row>
    <row r="48" spans="1:15" s="69" customFormat="1" ht="12.5" x14ac:dyDescent="0.3">
      <c r="A48" s="6" t="s">
        <v>60</v>
      </c>
      <c r="B48" s="6" t="s">
        <v>61</v>
      </c>
      <c r="C48" s="6" t="s">
        <v>62</v>
      </c>
      <c r="D48" s="18">
        <v>66303000</v>
      </c>
      <c r="E48" s="18">
        <v>3000000</v>
      </c>
      <c r="F48" s="4">
        <f>[2]Bodování!J40</f>
        <v>26</v>
      </c>
      <c r="G48" s="4">
        <f>[2]Bodování!K40</f>
        <v>14</v>
      </c>
      <c r="H48" s="4">
        <f>[2]Bodování!L40</f>
        <v>5</v>
      </c>
      <c r="I48" s="4">
        <f>[2]Bodování!M40</f>
        <v>9</v>
      </c>
      <c r="J48" s="4">
        <f>[2]Bodování!N40</f>
        <v>17</v>
      </c>
      <c r="K48" s="4">
        <f>[2]Bodování!O40</f>
        <v>5</v>
      </c>
      <c r="L48" s="16">
        <f t="shared" si="1"/>
        <v>76</v>
      </c>
      <c r="M48" s="2"/>
      <c r="N48" s="2"/>
      <c r="O48" s="2"/>
    </row>
    <row r="49" spans="1:15" s="69" customFormat="1" ht="12.5" x14ac:dyDescent="0.3">
      <c r="A49" s="6" t="s">
        <v>72</v>
      </c>
      <c r="B49" s="6" t="s">
        <v>73</v>
      </c>
      <c r="C49" s="6" t="s">
        <v>74</v>
      </c>
      <c r="D49" s="18">
        <v>2926000</v>
      </c>
      <c r="E49" s="18">
        <v>600000</v>
      </c>
      <c r="F49" s="4">
        <f>[2]Bodování!J41</f>
        <v>25</v>
      </c>
      <c r="G49" s="4">
        <f>[2]Bodování!K41</f>
        <v>17</v>
      </c>
      <c r="H49" s="4">
        <f>[2]Bodování!L41</f>
        <v>4</v>
      </c>
      <c r="I49" s="4">
        <f>[2]Bodování!M41</f>
        <v>8</v>
      </c>
      <c r="J49" s="4">
        <f>[2]Bodování!N41</f>
        <v>23</v>
      </c>
      <c r="K49" s="4">
        <f>[2]Bodování!O41</f>
        <v>5</v>
      </c>
      <c r="L49" s="16">
        <f t="shared" si="1"/>
        <v>82</v>
      </c>
      <c r="M49" s="2"/>
      <c r="N49" s="2"/>
      <c r="O49" s="2"/>
    </row>
    <row r="50" spans="1:15" s="69" customFormat="1" ht="12.5" x14ac:dyDescent="0.3">
      <c r="A50" s="6" t="s">
        <v>81</v>
      </c>
      <c r="B50" s="7" t="s">
        <v>82</v>
      </c>
      <c r="C50" s="6" t="s">
        <v>83</v>
      </c>
      <c r="D50" s="18">
        <v>12425000</v>
      </c>
      <c r="E50" s="18">
        <v>1700000</v>
      </c>
      <c r="F50" s="4">
        <f>[2]Bodování!J42</f>
        <v>25</v>
      </c>
      <c r="G50" s="4">
        <f>[2]Bodování!K42</f>
        <v>15</v>
      </c>
      <c r="H50" s="4">
        <f>[2]Bodování!L42</f>
        <v>5</v>
      </c>
      <c r="I50" s="4">
        <f>[2]Bodování!M42</f>
        <v>8</v>
      </c>
      <c r="J50" s="4">
        <f>[2]Bodování!N42</f>
        <v>21</v>
      </c>
      <c r="K50" s="4">
        <f>[2]Bodování!O42</f>
        <v>7</v>
      </c>
      <c r="L50" s="16">
        <f t="shared" si="1"/>
        <v>81</v>
      </c>
      <c r="M50" s="2"/>
      <c r="N50" s="2"/>
      <c r="O50" s="2"/>
    </row>
    <row r="51" spans="1:15" s="69" customFormat="1" ht="12.5" x14ac:dyDescent="0.3"/>
    <row r="52" spans="1:15" s="69" customFormat="1" ht="12.5" x14ac:dyDescent="0.3"/>
    <row r="53" spans="1:15" s="69" customFormat="1" ht="12.5" x14ac:dyDescent="0.3"/>
  </sheetData>
  <mergeCells count="19">
    <mergeCell ref="L16:L18"/>
    <mergeCell ref="F17:G17"/>
    <mergeCell ref="H17:K17"/>
    <mergeCell ref="D10:N10"/>
    <mergeCell ref="D11:N11"/>
    <mergeCell ref="D12:N12"/>
    <mergeCell ref="D13:N13"/>
    <mergeCell ref="F16:K16"/>
    <mergeCell ref="A16:A19"/>
    <mergeCell ref="B16:B19"/>
    <mergeCell ref="C16:C19"/>
    <mergeCell ref="D16:D19"/>
    <mergeCell ref="E16:E19"/>
    <mergeCell ref="D9:N9"/>
    <mergeCell ref="D3:N3"/>
    <mergeCell ref="D4:N4"/>
    <mergeCell ref="D5:N5"/>
    <mergeCell ref="A7:C7"/>
    <mergeCell ref="D8:N8"/>
  </mergeCells>
  <dataValidations count="6">
    <dataValidation type="decimal" operator="lessThanOrEqual" allowBlank="1" showInputMessage="1" showErrorMessage="1" error="max. 10" sqref="K20:K50" xr:uid="{A314C88D-6B03-472F-8EDD-AE440858080E}">
      <formula1>10</formula1>
    </dataValidation>
    <dataValidation type="decimal" operator="lessThanOrEqual" allowBlank="1" showInputMessage="1" showErrorMessage="1" error="max. 5" sqref="I20:I50" xr:uid="{667B3274-3286-4A76-8D4A-546368E2A604}">
      <formula1>10</formula1>
    </dataValidation>
    <dataValidation type="decimal" operator="lessThanOrEqual" allowBlank="1" showInputMessage="1" showErrorMessage="1" error="max. 40" sqref="F1:F1048576" xr:uid="{E81C135E-FB12-4506-B07E-6E5029791878}">
      <formula1>30</formula1>
    </dataValidation>
    <dataValidation type="decimal" operator="lessThanOrEqual" allowBlank="1" showInputMessage="1" showErrorMessage="1" error="max. 15" sqref="G1:G1048576" xr:uid="{91952A56-048B-4F5C-8DAF-0AFB54786422}">
      <formula1>20</formula1>
    </dataValidation>
    <dataValidation type="decimal" operator="lessThanOrEqual" allowBlank="1" showInputMessage="1" showErrorMessage="1" error="max. 15" sqref="H1:H1048576" xr:uid="{4764CB85-DC17-4AA2-AA84-01E4C9CB9D24}">
      <formula1>5</formula1>
    </dataValidation>
    <dataValidation type="decimal" operator="lessThanOrEqual" allowBlank="1" showInputMessage="1" showErrorMessage="1" error="max. 10" sqref="J1:J1048576" xr:uid="{213A2261-0878-4B9D-B9C4-AECDBE6DA598}">
      <formula1>25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5C009-B177-4B03-8C30-001471ABB3CE}">
  <dimension ref="A1:U58"/>
  <sheetViews>
    <sheetView showGridLines="0" zoomScale="70" zoomScaleNormal="70" workbookViewId="0"/>
  </sheetViews>
  <sheetFormatPr defaultRowHeight="14.5" x14ac:dyDescent="0.35"/>
  <cols>
    <col min="1" max="1" width="14.26953125" customWidth="1"/>
    <col min="2" max="2" width="36.453125" customWidth="1"/>
    <col min="3" max="3" width="40.81640625" customWidth="1"/>
    <col min="4" max="4" width="18.453125" customWidth="1"/>
    <col min="5" max="5" width="18.54296875" customWidth="1"/>
    <col min="12" max="12" width="10.1796875" customWidth="1"/>
  </cols>
  <sheetData>
    <row r="1" spans="1:21" ht="22.5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s="69" customFormat="1" ht="12.5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s="69" customFormat="1" ht="15" customHeight="1" x14ac:dyDescent="0.3">
      <c r="A3" s="3" t="s">
        <v>3</v>
      </c>
      <c r="B3" s="2"/>
      <c r="C3" s="2"/>
      <c r="D3" s="38" t="s">
        <v>4</v>
      </c>
      <c r="E3" s="38"/>
      <c r="F3" s="38"/>
      <c r="G3" s="38"/>
      <c r="H3" s="38"/>
      <c r="I3" s="38"/>
      <c r="J3" s="38"/>
      <c r="K3" s="38"/>
      <c r="L3" s="38"/>
      <c r="M3" s="38"/>
      <c r="N3" s="38"/>
      <c r="O3" s="2"/>
      <c r="P3" s="2"/>
      <c r="Q3" s="2"/>
      <c r="R3" s="2"/>
      <c r="S3" s="2"/>
      <c r="T3" s="2"/>
      <c r="U3" s="2"/>
    </row>
    <row r="4" spans="1:21" s="69" customFormat="1" ht="15" customHeight="1" x14ac:dyDescent="0.3">
      <c r="A4" s="3" t="s">
        <v>5</v>
      </c>
      <c r="B4" s="2"/>
      <c r="C4" s="2"/>
      <c r="D4" s="37" t="s">
        <v>6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2"/>
      <c r="P4" s="2"/>
      <c r="Q4" s="2"/>
      <c r="R4" s="2"/>
      <c r="S4" s="2"/>
      <c r="T4" s="2"/>
      <c r="U4" s="2"/>
    </row>
    <row r="5" spans="1:21" s="69" customFormat="1" ht="15" customHeight="1" x14ac:dyDescent="0.3">
      <c r="A5" s="3" t="s">
        <v>7</v>
      </c>
      <c r="B5" s="2"/>
      <c r="C5" s="2"/>
      <c r="D5" s="37" t="s">
        <v>8</v>
      </c>
      <c r="E5" s="37"/>
      <c r="F5" s="37"/>
      <c r="G5" s="37"/>
      <c r="H5" s="37"/>
      <c r="I5" s="37"/>
      <c r="J5" s="37"/>
      <c r="K5" s="37"/>
      <c r="L5" s="37"/>
      <c r="M5" s="37"/>
      <c r="N5" s="37"/>
      <c r="O5" s="2"/>
      <c r="P5" s="2"/>
      <c r="Q5" s="2"/>
      <c r="R5" s="2"/>
      <c r="S5" s="2"/>
      <c r="T5" s="2"/>
      <c r="U5" s="2"/>
    </row>
    <row r="6" spans="1:21" s="69" customFormat="1" ht="12.5" x14ac:dyDescent="0.3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s="69" customFormat="1" ht="13.5" customHeight="1" x14ac:dyDescent="0.3">
      <c r="A7" s="36" t="s">
        <v>10</v>
      </c>
      <c r="B7" s="36"/>
      <c r="C7" s="36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s="69" customFormat="1" ht="13.5" customHeight="1" x14ac:dyDescent="0.3">
      <c r="A8" s="3" t="s">
        <v>12</v>
      </c>
      <c r="B8" s="2"/>
      <c r="C8" s="2"/>
      <c r="D8" s="37" t="s">
        <v>13</v>
      </c>
      <c r="E8" s="37"/>
      <c r="F8" s="37"/>
      <c r="G8" s="37"/>
      <c r="H8" s="37"/>
      <c r="I8" s="37"/>
      <c r="J8" s="37"/>
      <c r="K8" s="37"/>
      <c r="L8" s="37"/>
      <c r="M8" s="37"/>
      <c r="N8" s="37"/>
      <c r="O8" s="2"/>
      <c r="P8" s="2"/>
      <c r="Q8" s="2"/>
      <c r="R8" s="2"/>
      <c r="S8" s="2"/>
      <c r="T8" s="2"/>
      <c r="U8" s="2"/>
    </row>
    <row r="9" spans="1:21" s="69" customFormat="1" ht="15.75" customHeight="1" x14ac:dyDescent="0.3">
      <c r="A9" s="2"/>
      <c r="B9" s="2"/>
      <c r="C9" s="2"/>
      <c r="D9" s="37" t="s">
        <v>14</v>
      </c>
      <c r="E9" s="37"/>
      <c r="F9" s="37"/>
      <c r="G9" s="37"/>
      <c r="H9" s="37"/>
      <c r="I9" s="37"/>
      <c r="J9" s="37"/>
      <c r="K9" s="37"/>
      <c r="L9" s="37"/>
      <c r="M9" s="37"/>
      <c r="N9" s="37"/>
      <c r="O9" s="2"/>
      <c r="P9" s="2"/>
      <c r="Q9" s="2"/>
      <c r="R9" s="2"/>
      <c r="S9" s="2"/>
      <c r="T9" s="2"/>
      <c r="U9" s="2"/>
    </row>
    <row r="10" spans="1:21" s="69" customFormat="1" ht="15" customHeight="1" x14ac:dyDescent="0.3">
      <c r="A10" s="2"/>
      <c r="B10" s="2"/>
      <c r="C10" s="2"/>
      <c r="D10" s="37" t="s">
        <v>15</v>
      </c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2"/>
      <c r="P10" s="2"/>
      <c r="Q10" s="2"/>
      <c r="R10" s="2"/>
      <c r="S10" s="2"/>
      <c r="T10" s="2"/>
      <c r="U10" s="2"/>
    </row>
    <row r="11" spans="1:21" s="69" customFormat="1" ht="15" customHeight="1" x14ac:dyDescent="0.3">
      <c r="A11" s="2"/>
      <c r="B11" s="2"/>
      <c r="C11" s="2"/>
      <c r="D11" s="37" t="s">
        <v>16</v>
      </c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2"/>
      <c r="P11" s="2"/>
      <c r="Q11" s="2"/>
      <c r="R11" s="2"/>
      <c r="S11" s="2"/>
      <c r="T11" s="2"/>
      <c r="U11" s="2"/>
    </row>
    <row r="12" spans="1:21" s="69" customFormat="1" ht="15" customHeight="1" x14ac:dyDescent="0.3">
      <c r="A12" s="2"/>
      <c r="B12" s="2"/>
      <c r="C12" s="2"/>
      <c r="D12" s="37" t="s">
        <v>17</v>
      </c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2"/>
      <c r="P12" s="2"/>
      <c r="Q12" s="2"/>
      <c r="R12" s="2"/>
      <c r="S12" s="2"/>
      <c r="T12" s="2"/>
      <c r="U12" s="2"/>
    </row>
    <row r="13" spans="1:21" s="69" customFormat="1" ht="24" customHeight="1" x14ac:dyDescent="0.3">
      <c r="A13" s="2"/>
      <c r="B13" s="2"/>
      <c r="C13" s="2"/>
      <c r="D13" s="37" t="s">
        <v>18</v>
      </c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2"/>
      <c r="P13" s="2"/>
      <c r="Q13" s="2"/>
      <c r="R13" s="2"/>
      <c r="S13" s="2"/>
      <c r="T13" s="2"/>
      <c r="U13" s="2"/>
    </row>
    <row r="14" spans="1:21" s="69" customFormat="1" ht="16.5" customHeight="1" x14ac:dyDescent="0.3">
      <c r="A14" s="2"/>
      <c r="B14" s="2"/>
      <c r="C14" s="2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2"/>
      <c r="P14" s="2"/>
      <c r="Q14" s="2"/>
      <c r="R14" s="2"/>
      <c r="S14" s="2"/>
      <c r="T14" s="2"/>
      <c r="U14" s="2"/>
    </row>
    <row r="15" spans="1:21" s="69" customFormat="1" ht="15" customHeight="1" x14ac:dyDescent="0.3">
      <c r="A15" s="3"/>
      <c r="B15" s="2"/>
      <c r="C15" s="2"/>
      <c r="D15" s="2"/>
      <c r="E15" s="2"/>
      <c r="F15" s="2"/>
      <c r="G15" s="3"/>
      <c r="H15" s="3"/>
      <c r="I15" s="3"/>
      <c r="J15" s="2"/>
      <c r="K15" s="2"/>
      <c r="L15" s="2"/>
      <c r="M15" s="2"/>
      <c r="N15" s="2"/>
      <c r="O15" s="2"/>
    </row>
    <row r="16" spans="1:21" s="69" customFormat="1" ht="15" customHeight="1" x14ac:dyDescent="0.3">
      <c r="A16" s="27" t="s">
        <v>19</v>
      </c>
      <c r="B16" s="30" t="s">
        <v>20</v>
      </c>
      <c r="C16" s="30" t="s">
        <v>21</v>
      </c>
      <c r="D16" s="30" t="s">
        <v>22</v>
      </c>
      <c r="E16" s="33" t="s">
        <v>23</v>
      </c>
      <c r="F16" s="46" t="s">
        <v>24</v>
      </c>
      <c r="G16" s="47"/>
      <c r="H16" s="47"/>
      <c r="I16" s="47"/>
      <c r="J16" s="47"/>
      <c r="K16" s="48"/>
      <c r="L16" s="30" t="s">
        <v>25</v>
      </c>
      <c r="M16" s="2"/>
      <c r="N16" s="2"/>
      <c r="O16" s="2"/>
    </row>
    <row r="17" spans="1:15" s="69" customFormat="1" ht="12.5" x14ac:dyDescent="0.3">
      <c r="A17" s="28"/>
      <c r="B17" s="31"/>
      <c r="C17" s="31"/>
      <c r="D17" s="31"/>
      <c r="E17" s="34"/>
      <c r="F17" s="39" t="s">
        <v>32</v>
      </c>
      <c r="G17" s="49"/>
      <c r="H17" s="39" t="s">
        <v>33</v>
      </c>
      <c r="I17" s="40"/>
      <c r="J17" s="40"/>
      <c r="K17" s="49"/>
      <c r="L17" s="31"/>
      <c r="M17" s="2"/>
      <c r="N17" s="2"/>
      <c r="O17" s="2"/>
    </row>
    <row r="18" spans="1:15" s="69" customFormat="1" ht="108" x14ac:dyDescent="0.3">
      <c r="A18" s="28"/>
      <c r="B18" s="31"/>
      <c r="C18" s="31"/>
      <c r="D18" s="31"/>
      <c r="E18" s="34"/>
      <c r="F18" s="9" t="s">
        <v>34</v>
      </c>
      <c r="G18" s="9" t="s">
        <v>35</v>
      </c>
      <c r="H18" s="9" t="s">
        <v>36</v>
      </c>
      <c r="I18" s="9" t="s">
        <v>37</v>
      </c>
      <c r="J18" s="9" t="s">
        <v>38</v>
      </c>
      <c r="K18" s="15" t="s">
        <v>39</v>
      </c>
      <c r="L18" s="41"/>
      <c r="M18" s="2"/>
      <c r="N18" s="2"/>
      <c r="O18" s="2"/>
    </row>
    <row r="19" spans="1:15" s="69" customFormat="1" ht="29.25" customHeight="1" x14ac:dyDescent="0.3">
      <c r="A19" s="29"/>
      <c r="B19" s="32"/>
      <c r="C19" s="32"/>
      <c r="D19" s="32"/>
      <c r="E19" s="35"/>
      <c r="F19" s="8" t="s">
        <v>40</v>
      </c>
      <c r="G19" s="8" t="s">
        <v>41</v>
      </c>
      <c r="H19" s="8" t="s">
        <v>42</v>
      </c>
      <c r="I19" s="8" t="s">
        <v>43</v>
      </c>
      <c r="J19" s="8" t="s">
        <v>44</v>
      </c>
      <c r="K19" s="8" t="s">
        <v>43</v>
      </c>
      <c r="L19" s="8"/>
      <c r="M19" s="2"/>
      <c r="N19" s="2"/>
      <c r="O19" s="2"/>
    </row>
    <row r="20" spans="1:15" s="69" customFormat="1" ht="12.5" x14ac:dyDescent="0.3">
      <c r="A20" s="6" t="s">
        <v>135</v>
      </c>
      <c r="B20" s="6" t="s">
        <v>136</v>
      </c>
      <c r="C20" s="6" t="s">
        <v>137</v>
      </c>
      <c r="D20" s="18">
        <v>1653000</v>
      </c>
      <c r="E20" s="18">
        <v>1000000</v>
      </c>
      <c r="F20" s="4">
        <v>16</v>
      </c>
      <c r="G20" s="4">
        <v>7</v>
      </c>
      <c r="H20" s="4">
        <v>3</v>
      </c>
      <c r="I20" s="4">
        <v>5</v>
      </c>
      <c r="J20" s="4">
        <v>11</v>
      </c>
      <c r="K20" s="4">
        <v>4</v>
      </c>
      <c r="L20" s="16">
        <f>SUM(F20:K20)</f>
        <v>46</v>
      </c>
      <c r="M20" s="2"/>
      <c r="N20" s="2"/>
      <c r="O20" s="2"/>
    </row>
    <row r="21" spans="1:15" s="69" customFormat="1" ht="12.5" x14ac:dyDescent="0.3">
      <c r="A21" s="6" t="s">
        <v>117</v>
      </c>
      <c r="B21" s="6" t="s">
        <v>118</v>
      </c>
      <c r="C21" s="6" t="s">
        <v>119</v>
      </c>
      <c r="D21" s="18">
        <v>10994025</v>
      </c>
      <c r="E21" s="18">
        <v>1000000</v>
      </c>
      <c r="F21" s="4">
        <v>21</v>
      </c>
      <c r="G21" s="4">
        <v>13</v>
      </c>
      <c r="H21" s="4">
        <v>3</v>
      </c>
      <c r="I21" s="4">
        <v>8</v>
      </c>
      <c r="J21" s="4">
        <v>16</v>
      </c>
      <c r="K21" s="4">
        <v>3</v>
      </c>
      <c r="L21" s="16">
        <f t="shared" ref="L21:L35" si="0">SUM(F21:K21)</f>
        <v>64</v>
      </c>
      <c r="M21" s="2"/>
      <c r="N21" s="2"/>
      <c r="O21" s="2"/>
    </row>
    <row r="22" spans="1:15" s="69" customFormat="1" ht="12.5" x14ac:dyDescent="0.3">
      <c r="A22" s="6" t="s">
        <v>63</v>
      </c>
      <c r="B22" s="6" t="s">
        <v>64</v>
      </c>
      <c r="C22" s="6" t="s">
        <v>65</v>
      </c>
      <c r="D22" s="18">
        <v>4811000</v>
      </c>
      <c r="E22" s="18">
        <v>1100000</v>
      </c>
      <c r="F22" s="4">
        <v>24</v>
      </c>
      <c r="G22" s="4">
        <v>15</v>
      </c>
      <c r="H22" s="4">
        <v>4</v>
      </c>
      <c r="I22" s="4">
        <v>9</v>
      </c>
      <c r="J22" s="4">
        <v>21</v>
      </c>
      <c r="K22" s="4">
        <v>7</v>
      </c>
      <c r="L22" s="16">
        <f t="shared" si="0"/>
        <v>80</v>
      </c>
      <c r="M22" s="2"/>
      <c r="N22" s="2"/>
      <c r="O22" s="2"/>
    </row>
    <row r="23" spans="1:15" s="69" customFormat="1" ht="12.5" x14ac:dyDescent="0.3">
      <c r="A23" s="6" t="s">
        <v>90</v>
      </c>
      <c r="B23" s="6" t="s">
        <v>91</v>
      </c>
      <c r="C23" s="6" t="s">
        <v>92</v>
      </c>
      <c r="D23" s="18">
        <v>824400</v>
      </c>
      <c r="E23" s="18">
        <v>270000</v>
      </c>
      <c r="F23" s="4">
        <v>21</v>
      </c>
      <c r="G23" s="4">
        <v>15</v>
      </c>
      <c r="H23" s="4">
        <v>4</v>
      </c>
      <c r="I23" s="4">
        <v>8</v>
      </c>
      <c r="J23" s="4">
        <v>19</v>
      </c>
      <c r="K23" s="4">
        <v>4</v>
      </c>
      <c r="L23" s="16">
        <f t="shared" si="0"/>
        <v>71</v>
      </c>
      <c r="M23" s="2"/>
      <c r="N23" s="2"/>
      <c r="O23" s="2"/>
    </row>
    <row r="24" spans="1:15" s="69" customFormat="1" ht="12.5" x14ac:dyDescent="0.3">
      <c r="A24" s="6" t="s">
        <v>93</v>
      </c>
      <c r="B24" s="6" t="s">
        <v>94</v>
      </c>
      <c r="C24" s="6" t="s">
        <v>95</v>
      </c>
      <c r="D24" s="18">
        <v>950000</v>
      </c>
      <c r="E24" s="18">
        <v>200000</v>
      </c>
      <c r="F24" s="4">
        <v>22</v>
      </c>
      <c r="G24" s="4">
        <v>17</v>
      </c>
      <c r="H24" s="4">
        <v>4</v>
      </c>
      <c r="I24" s="4">
        <v>9</v>
      </c>
      <c r="J24" s="4">
        <v>19</v>
      </c>
      <c r="K24" s="4">
        <v>5</v>
      </c>
      <c r="L24" s="16">
        <f t="shared" si="0"/>
        <v>76</v>
      </c>
      <c r="M24" s="2"/>
      <c r="N24" s="2"/>
      <c r="O24" s="2"/>
    </row>
    <row r="25" spans="1:15" s="69" customFormat="1" ht="12.5" x14ac:dyDescent="0.3">
      <c r="A25" s="6" t="s">
        <v>75</v>
      </c>
      <c r="B25" s="6" t="s">
        <v>76</v>
      </c>
      <c r="C25" s="6" t="s">
        <v>77</v>
      </c>
      <c r="D25" s="18">
        <v>1745000</v>
      </c>
      <c r="E25" s="18">
        <v>500000</v>
      </c>
      <c r="F25" s="4">
        <v>24</v>
      </c>
      <c r="G25" s="4">
        <v>17</v>
      </c>
      <c r="H25" s="4">
        <v>4</v>
      </c>
      <c r="I25" s="4">
        <v>8</v>
      </c>
      <c r="J25" s="4">
        <v>22</v>
      </c>
      <c r="K25" s="4">
        <v>9</v>
      </c>
      <c r="L25" s="16">
        <f t="shared" si="0"/>
        <v>84</v>
      </c>
      <c r="M25" s="2"/>
      <c r="N25" s="2"/>
      <c r="O25" s="2"/>
    </row>
    <row r="26" spans="1:15" s="69" customFormat="1" ht="12.5" x14ac:dyDescent="0.3">
      <c r="A26" s="6" t="s">
        <v>114</v>
      </c>
      <c r="B26" s="6" t="s">
        <v>115</v>
      </c>
      <c r="C26" s="6" t="s">
        <v>116</v>
      </c>
      <c r="D26" s="18">
        <v>800000</v>
      </c>
      <c r="E26" s="18">
        <v>210000</v>
      </c>
      <c r="F26" s="4">
        <v>23</v>
      </c>
      <c r="G26" s="4">
        <v>13</v>
      </c>
      <c r="H26" s="4">
        <v>4</v>
      </c>
      <c r="I26" s="4">
        <v>7</v>
      </c>
      <c r="J26" s="4">
        <v>20</v>
      </c>
      <c r="K26" s="4">
        <v>5</v>
      </c>
      <c r="L26" s="16">
        <f t="shared" si="0"/>
        <v>72</v>
      </c>
      <c r="M26" s="2"/>
      <c r="N26" s="2"/>
      <c r="O26" s="2"/>
    </row>
    <row r="27" spans="1:15" s="69" customFormat="1" ht="12.5" x14ac:dyDescent="0.3">
      <c r="A27" s="6" t="s">
        <v>96</v>
      </c>
      <c r="B27" s="6" t="s">
        <v>97</v>
      </c>
      <c r="C27" s="6" t="s">
        <v>98</v>
      </c>
      <c r="D27" s="18">
        <v>2600000</v>
      </c>
      <c r="E27" s="18">
        <v>850000</v>
      </c>
      <c r="F27" s="4">
        <v>22</v>
      </c>
      <c r="G27" s="4">
        <v>15</v>
      </c>
      <c r="H27" s="4">
        <v>4</v>
      </c>
      <c r="I27" s="4">
        <v>6</v>
      </c>
      <c r="J27" s="4">
        <v>16</v>
      </c>
      <c r="K27" s="4">
        <v>7</v>
      </c>
      <c r="L27" s="16">
        <f t="shared" si="0"/>
        <v>70</v>
      </c>
      <c r="M27" s="2"/>
      <c r="N27" s="2"/>
      <c r="O27" s="2"/>
    </row>
    <row r="28" spans="1:15" s="69" customFormat="1" ht="12.5" x14ac:dyDescent="0.3">
      <c r="A28" s="6" t="s">
        <v>48</v>
      </c>
      <c r="B28" s="6" t="s">
        <v>49</v>
      </c>
      <c r="C28" s="6" t="s">
        <v>50</v>
      </c>
      <c r="D28" s="18">
        <v>27576000</v>
      </c>
      <c r="E28" s="18">
        <v>4100000</v>
      </c>
      <c r="F28" s="4">
        <v>27</v>
      </c>
      <c r="G28" s="4">
        <v>18</v>
      </c>
      <c r="H28" s="4">
        <v>5</v>
      </c>
      <c r="I28" s="4">
        <v>8</v>
      </c>
      <c r="J28" s="4">
        <v>23</v>
      </c>
      <c r="K28" s="4">
        <v>8</v>
      </c>
      <c r="L28" s="16">
        <f t="shared" si="0"/>
        <v>89</v>
      </c>
      <c r="M28" s="2"/>
      <c r="N28" s="2"/>
      <c r="O28" s="2"/>
    </row>
    <row r="29" spans="1:15" s="69" customFormat="1" ht="12.5" x14ac:dyDescent="0.3">
      <c r="A29" s="6" t="s">
        <v>129</v>
      </c>
      <c r="B29" s="6" t="s">
        <v>130</v>
      </c>
      <c r="C29" s="6" t="s">
        <v>131</v>
      </c>
      <c r="D29" s="18">
        <v>996000</v>
      </c>
      <c r="E29" s="18">
        <v>200000</v>
      </c>
      <c r="F29" s="4">
        <v>15</v>
      </c>
      <c r="G29" s="4">
        <v>8</v>
      </c>
      <c r="H29" s="4">
        <v>2</v>
      </c>
      <c r="I29" s="4">
        <v>3</v>
      </c>
      <c r="J29" s="4">
        <v>16</v>
      </c>
      <c r="K29" s="4">
        <v>2</v>
      </c>
      <c r="L29" s="16">
        <f t="shared" si="0"/>
        <v>46</v>
      </c>
      <c r="M29" s="2"/>
      <c r="N29" s="2"/>
      <c r="O29" s="2"/>
    </row>
    <row r="30" spans="1:15" s="69" customFormat="1" ht="12.5" x14ac:dyDescent="0.3">
      <c r="A30" s="6" t="s">
        <v>57</v>
      </c>
      <c r="B30" s="6" t="s">
        <v>58</v>
      </c>
      <c r="C30" s="6" t="s">
        <v>59</v>
      </c>
      <c r="D30" s="18">
        <v>15360000</v>
      </c>
      <c r="E30" s="18">
        <v>3000000</v>
      </c>
      <c r="F30" s="4">
        <v>28</v>
      </c>
      <c r="G30" s="4">
        <v>17</v>
      </c>
      <c r="H30" s="4">
        <v>5</v>
      </c>
      <c r="I30" s="4">
        <v>9</v>
      </c>
      <c r="J30" s="4">
        <v>20</v>
      </c>
      <c r="K30" s="4">
        <v>9</v>
      </c>
      <c r="L30" s="16">
        <f t="shared" si="0"/>
        <v>88</v>
      </c>
      <c r="M30" s="2"/>
      <c r="N30" s="2"/>
      <c r="O30" s="2"/>
    </row>
    <row r="31" spans="1:15" s="69" customFormat="1" ht="12.5" x14ac:dyDescent="0.3">
      <c r="A31" s="6" t="s">
        <v>108</v>
      </c>
      <c r="B31" s="6" t="s">
        <v>109</v>
      </c>
      <c r="C31" s="6" t="s">
        <v>110</v>
      </c>
      <c r="D31" s="18">
        <v>2690000</v>
      </c>
      <c r="E31" s="18">
        <v>1000000</v>
      </c>
      <c r="F31" s="4">
        <v>22</v>
      </c>
      <c r="G31" s="4">
        <v>14</v>
      </c>
      <c r="H31" s="4">
        <v>4</v>
      </c>
      <c r="I31" s="4">
        <v>9</v>
      </c>
      <c r="J31" s="4">
        <v>16</v>
      </c>
      <c r="K31" s="4">
        <v>6</v>
      </c>
      <c r="L31" s="16">
        <f t="shared" si="0"/>
        <v>71</v>
      </c>
      <c r="M31" s="2"/>
      <c r="N31" s="2"/>
      <c r="O31" s="2"/>
    </row>
    <row r="32" spans="1:15" s="69" customFormat="1" ht="12.5" x14ac:dyDescent="0.3">
      <c r="A32" s="6" t="s">
        <v>54</v>
      </c>
      <c r="B32" s="6" t="s">
        <v>55</v>
      </c>
      <c r="C32" s="6" t="s">
        <v>56</v>
      </c>
      <c r="D32" s="18">
        <v>30800000</v>
      </c>
      <c r="E32" s="18">
        <v>4500000</v>
      </c>
      <c r="F32" s="4">
        <v>27</v>
      </c>
      <c r="G32" s="4">
        <v>17</v>
      </c>
      <c r="H32" s="4">
        <v>4</v>
      </c>
      <c r="I32" s="4">
        <v>9</v>
      </c>
      <c r="J32" s="4">
        <v>23</v>
      </c>
      <c r="K32" s="4">
        <v>8</v>
      </c>
      <c r="L32" s="16">
        <f t="shared" si="0"/>
        <v>88</v>
      </c>
      <c r="M32" s="2"/>
      <c r="N32" s="2"/>
      <c r="O32" s="2"/>
    </row>
    <row r="33" spans="1:15" s="69" customFormat="1" ht="12.5" x14ac:dyDescent="0.3">
      <c r="A33" s="6" t="s">
        <v>102</v>
      </c>
      <c r="B33" s="6" t="s">
        <v>103</v>
      </c>
      <c r="C33" s="6" t="s">
        <v>104</v>
      </c>
      <c r="D33" s="18">
        <v>1645000</v>
      </c>
      <c r="E33" s="18">
        <v>550000</v>
      </c>
      <c r="F33" s="4">
        <v>19</v>
      </c>
      <c r="G33" s="4">
        <v>14</v>
      </c>
      <c r="H33" s="4">
        <v>4</v>
      </c>
      <c r="I33" s="4">
        <v>9</v>
      </c>
      <c r="J33" s="4">
        <v>19</v>
      </c>
      <c r="K33" s="4">
        <v>7</v>
      </c>
      <c r="L33" s="16">
        <f t="shared" si="0"/>
        <v>72</v>
      </c>
      <c r="M33" s="2"/>
      <c r="N33" s="2"/>
      <c r="O33" s="2"/>
    </row>
    <row r="34" spans="1:15" s="69" customFormat="1" ht="12.5" x14ac:dyDescent="0.3">
      <c r="A34" s="6" t="s">
        <v>69</v>
      </c>
      <c r="B34" s="7" t="s">
        <v>70</v>
      </c>
      <c r="C34" s="6" t="s">
        <v>71</v>
      </c>
      <c r="D34" s="18">
        <v>10984000</v>
      </c>
      <c r="E34" s="18">
        <v>1800000</v>
      </c>
      <c r="F34" s="4">
        <v>26</v>
      </c>
      <c r="G34" s="4">
        <v>16</v>
      </c>
      <c r="H34" s="4">
        <v>4</v>
      </c>
      <c r="I34" s="4">
        <v>8</v>
      </c>
      <c r="J34" s="4">
        <v>19</v>
      </c>
      <c r="K34" s="4">
        <v>6</v>
      </c>
      <c r="L34" s="16">
        <f t="shared" si="0"/>
        <v>79</v>
      </c>
      <c r="M34" s="2"/>
      <c r="N34" s="2"/>
      <c r="O34" s="2"/>
    </row>
    <row r="35" spans="1:15" s="69" customFormat="1" ht="12.5" x14ac:dyDescent="0.3">
      <c r="A35" s="6" t="s">
        <v>126</v>
      </c>
      <c r="B35" s="19" t="s">
        <v>127</v>
      </c>
      <c r="C35" s="6" t="s">
        <v>128</v>
      </c>
      <c r="D35" s="18">
        <v>370000</v>
      </c>
      <c r="E35" s="18">
        <v>250000</v>
      </c>
      <c r="F35" s="4">
        <v>15</v>
      </c>
      <c r="G35" s="4">
        <v>14</v>
      </c>
      <c r="H35" s="4">
        <v>3</v>
      </c>
      <c r="I35" s="4">
        <v>4</v>
      </c>
      <c r="J35" s="4">
        <v>12</v>
      </c>
      <c r="K35" s="4">
        <v>7</v>
      </c>
      <c r="L35" s="4">
        <f t="shared" si="0"/>
        <v>55</v>
      </c>
      <c r="M35" s="2"/>
      <c r="N35" s="2"/>
      <c r="O35" s="2"/>
    </row>
    <row r="36" spans="1:15" s="69" customFormat="1" ht="12.5" x14ac:dyDescent="0.3">
      <c r="A36" s="6" t="s">
        <v>132</v>
      </c>
      <c r="B36" s="6" t="s">
        <v>133</v>
      </c>
      <c r="C36" s="6" t="s">
        <v>134</v>
      </c>
      <c r="D36" s="18">
        <v>2034000</v>
      </c>
      <c r="E36" s="18">
        <v>600000</v>
      </c>
      <c r="F36" s="4">
        <v>15</v>
      </c>
      <c r="G36" s="4">
        <v>9</v>
      </c>
      <c r="H36" s="4">
        <v>3</v>
      </c>
      <c r="I36" s="4">
        <v>4</v>
      </c>
      <c r="J36" s="4">
        <v>15</v>
      </c>
      <c r="K36" s="4">
        <v>5</v>
      </c>
      <c r="L36" s="16">
        <f>SUM(F36:K36)</f>
        <v>51</v>
      </c>
      <c r="M36" s="2"/>
      <c r="N36" s="2"/>
      <c r="O36" s="2"/>
    </row>
    <row r="37" spans="1:15" s="69" customFormat="1" ht="12.5" x14ac:dyDescent="0.3">
      <c r="A37" s="6" t="s">
        <v>123</v>
      </c>
      <c r="B37" s="6" t="s">
        <v>124</v>
      </c>
      <c r="C37" s="6" t="s">
        <v>125</v>
      </c>
      <c r="D37" s="18">
        <v>1304000</v>
      </c>
      <c r="E37" s="18">
        <v>220000</v>
      </c>
      <c r="F37" s="4">
        <v>17</v>
      </c>
      <c r="G37" s="4">
        <v>12</v>
      </c>
      <c r="H37" s="4">
        <v>3</v>
      </c>
      <c r="I37" s="4">
        <v>7</v>
      </c>
      <c r="J37" s="4">
        <v>18</v>
      </c>
      <c r="K37" s="4">
        <v>6</v>
      </c>
      <c r="L37" s="16">
        <f t="shared" ref="L37:L50" si="1">SUM(F37:K37)</f>
        <v>63</v>
      </c>
      <c r="M37" s="2"/>
      <c r="N37" s="2"/>
      <c r="O37" s="2"/>
    </row>
    <row r="38" spans="1:15" s="69" customFormat="1" ht="12.5" x14ac:dyDescent="0.3">
      <c r="A38" s="6" t="s">
        <v>51</v>
      </c>
      <c r="B38" s="6" t="s">
        <v>52</v>
      </c>
      <c r="C38" s="6" t="s">
        <v>53</v>
      </c>
      <c r="D38" s="18">
        <v>25400000</v>
      </c>
      <c r="E38" s="18">
        <v>4500000</v>
      </c>
      <c r="F38" s="4">
        <v>28</v>
      </c>
      <c r="G38" s="4">
        <v>17</v>
      </c>
      <c r="H38" s="4">
        <v>5</v>
      </c>
      <c r="I38" s="4">
        <v>8</v>
      </c>
      <c r="J38" s="4">
        <v>22</v>
      </c>
      <c r="K38" s="4">
        <v>9</v>
      </c>
      <c r="L38" s="16">
        <f t="shared" si="1"/>
        <v>89</v>
      </c>
      <c r="M38" s="2"/>
      <c r="N38" s="2"/>
      <c r="O38" s="2"/>
    </row>
    <row r="39" spans="1:15" s="69" customFormat="1" ht="12.5" x14ac:dyDescent="0.3">
      <c r="A39" s="6" t="s">
        <v>87</v>
      </c>
      <c r="B39" s="6" t="s">
        <v>88</v>
      </c>
      <c r="C39" s="6" t="s">
        <v>89</v>
      </c>
      <c r="D39" s="18">
        <v>3485000</v>
      </c>
      <c r="E39" s="18">
        <v>700000</v>
      </c>
      <c r="F39" s="4">
        <v>25</v>
      </c>
      <c r="G39" s="4">
        <v>15</v>
      </c>
      <c r="H39" s="4">
        <v>4</v>
      </c>
      <c r="I39" s="4">
        <v>8</v>
      </c>
      <c r="J39" s="4">
        <v>17</v>
      </c>
      <c r="K39" s="4">
        <v>8</v>
      </c>
      <c r="L39" s="16">
        <f t="shared" si="1"/>
        <v>77</v>
      </c>
      <c r="M39" s="2"/>
      <c r="N39" s="2"/>
      <c r="O39" s="2"/>
    </row>
    <row r="40" spans="1:15" s="69" customFormat="1" ht="12.5" x14ac:dyDescent="0.3">
      <c r="A40" s="6" t="s">
        <v>99</v>
      </c>
      <c r="B40" s="6" t="s">
        <v>100</v>
      </c>
      <c r="C40" s="6" t="s">
        <v>101</v>
      </c>
      <c r="D40" s="18">
        <v>5400000</v>
      </c>
      <c r="E40" s="18">
        <v>400000</v>
      </c>
      <c r="F40" s="4">
        <v>23</v>
      </c>
      <c r="G40" s="4">
        <v>16</v>
      </c>
      <c r="H40" s="4">
        <v>4</v>
      </c>
      <c r="I40" s="4">
        <v>7</v>
      </c>
      <c r="J40" s="4">
        <v>15</v>
      </c>
      <c r="K40" s="4">
        <v>5</v>
      </c>
      <c r="L40" s="16">
        <f t="shared" si="1"/>
        <v>70</v>
      </c>
      <c r="M40" s="2"/>
      <c r="N40" s="2"/>
      <c r="O40" s="2"/>
    </row>
    <row r="41" spans="1:15" s="69" customFormat="1" ht="12.5" x14ac:dyDescent="0.3">
      <c r="A41" s="6" t="s">
        <v>105</v>
      </c>
      <c r="B41" s="6" t="s">
        <v>106</v>
      </c>
      <c r="C41" s="6" t="s">
        <v>107</v>
      </c>
      <c r="D41" s="18">
        <v>2130000</v>
      </c>
      <c r="E41" s="18">
        <v>520000</v>
      </c>
      <c r="F41" s="4">
        <v>21</v>
      </c>
      <c r="G41" s="4">
        <v>14</v>
      </c>
      <c r="H41" s="4">
        <v>4</v>
      </c>
      <c r="I41" s="4">
        <v>7</v>
      </c>
      <c r="J41" s="4">
        <v>18</v>
      </c>
      <c r="K41" s="4">
        <v>6</v>
      </c>
      <c r="L41" s="16">
        <f t="shared" si="1"/>
        <v>70</v>
      </c>
      <c r="M41" s="2"/>
      <c r="N41" s="2"/>
      <c r="O41" s="2"/>
    </row>
    <row r="42" spans="1:15" s="69" customFormat="1" ht="12.5" x14ac:dyDescent="0.3">
      <c r="A42" s="6" t="s">
        <v>66</v>
      </c>
      <c r="B42" s="6" t="s">
        <v>67</v>
      </c>
      <c r="C42" s="6" t="s">
        <v>68</v>
      </c>
      <c r="D42" s="18">
        <v>4930000</v>
      </c>
      <c r="E42" s="18">
        <v>2000000</v>
      </c>
      <c r="F42" s="4">
        <v>27</v>
      </c>
      <c r="G42" s="4">
        <v>17</v>
      </c>
      <c r="H42" s="4">
        <v>5</v>
      </c>
      <c r="I42" s="4">
        <v>6</v>
      </c>
      <c r="J42" s="4">
        <v>20</v>
      </c>
      <c r="K42" s="4">
        <v>7</v>
      </c>
      <c r="L42" s="16">
        <f t="shared" si="1"/>
        <v>82</v>
      </c>
      <c r="M42" s="2"/>
      <c r="N42" s="2"/>
      <c r="O42" s="2"/>
    </row>
    <row r="43" spans="1:15" s="69" customFormat="1" ht="12.5" x14ac:dyDescent="0.3">
      <c r="A43" s="6" t="s">
        <v>45</v>
      </c>
      <c r="B43" s="6" t="s">
        <v>46</v>
      </c>
      <c r="C43" s="6" t="s">
        <v>47</v>
      </c>
      <c r="D43" s="18">
        <v>37752000</v>
      </c>
      <c r="E43" s="18">
        <v>8500000</v>
      </c>
      <c r="F43" s="4">
        <v>28</v>
      </c>
      <c r="G43" s="4">
        <v>19</v>
      </c>
      <c r="H43" s="4">
        <v>5</v>
      </c>
      <c r="I43" s="4">
        <v>9</v>
      </c>
      <c r="J43" s="4">
        <v>22</v>
      </c>
      <c r="K43" s="4">
        <v>8</v>
      </c>
      <c r="L43" s="16">
        <f t="shared" si="1"/>
        <v>91</v>
      </c>
      <c r="M43" s="2"/>
      <c r="N43" s="2"/>
      <c r="O43" s="2"/>
    </row>
    <row r="44" spans="1:15" s="69" customFormat="1" ht="12.5" x14ac:dyDescent="0.3">
      <c r="A44" s="6" t="s">
        <v>78</v>
      </c>
      <c r="B44" s="6" t="s">
        <v>79</v>
      </c>
      <c r="C44" s="6" t="s">
        <v>80</v>
      </c>
      <c r="D44" s="18">
        <v>4767500</v>
      </c>
      <c r="E44" s="18">
        <v>1400000</v>
      </c>
      <c r="F44" s="4">
        <v>24</v>
      </c>
      <c r="G44" s="4">
        <v>16</v>
      </c>
      <c r="H44" s="4">
        <v>4</v>
      </c>
      <c r="I44" s="4">
        <v>8</v>
      </c>
      <c r="J44" s="4">
        <v>19</v>
      </c>
      <c r="K44" s="4">
        <v>8</v>
      </c>
      <c r="L44" s="16">
        <f t="shared" si="1"/>
        <v>79</v>
      </c>
      <c r="M44" s="2"/>
      <c r="N44" s="2"/>
      <c r="O44" s="2"/>
    </row>
    <row r="45" spans="1:15" s="69" customFormat="1" ht="12.5" x14ac:dyDescent="0.3">
      <c r="A45" s="6" t="s">
        <v>84</v>
      </c>
      <c r="B45" s="6" t="s">
        <v>85</v>
      </c>
      <c r="C45" s="6" t="s">
        <v>86</v>
      </c>
      <c r="D45" s="18">
        <v>3700000</v>
      </c>
      <c r="E45" s="18">
        <v>600000</v>
      </c>
      <c r="F45" s="4">
        <v>25</v>
      </c>
      <c r="G45" s="4">
        <v>15</v>
      </c>
      <c r="H45" s="4">
        <v>4</v>
      </c>
      <c r="I45" s="4">
        <v>8</v>
      </c>
      <c r="J45" s="4">
        <v>21</v>
      </c>
      <c r="K45" s="4">
        <v>8</v>
      </c>
      <c r="L45" s="16">
        <f t="shared" si="1"/>
        <v>81</v>
      </c>
      <c r="M45" s="2"/>
      <c r="N45" s="2"/>
      <c r="O45" s="2"/>
    </row>
    <row r="46" spans="1:15" s="69" customFormat="1" ht="12.5" x14ac:dyDescent="0.3">
      <c r="A46" s="6" t="s">
        <v>120</v>
      </c>
      <c r="B46" s="6" t="s">
        <v>121</v>
      </c>
      <c r="C46" s="6" t="s">
        <v>122</v>
      </c>
      <c r="D46" s="18">
        <v>4078700</v>
      </c>
      <c r="E46" s="18">
        <v>850000</v>
      </c>
      <c r="F46" s="4">
        <v>18</v>
      </c>
      <c r="G46" s="4">
        <v>10</v>
      </c>
      <c r="H46" s="4">
        <v>3</v>
      </c>
      <c r="I46" s="4">
        <v>7</v>
      </c>
      <c r="J46" s="4">
        <v>15</v>
      </c>
      <c r="K46" s="4">
        <v>6</v>
      </c>
      <c r="L46" s="16">
        <f t="shared" si="1"/>
        <v>59</v>
      </c>
      <c r="M46" s="2"/>
      <c r="N46" s="2"/>
      <c r="O46" s="2"/>
    </row>
    <row r="47" spans="1:15" s="69" customFormat="1" ht="12.5" x14ac:dyDescent="0.3">
      <c r="A47" s="6" t="s">
        <v>111</v>
      </c>
      <c r="B47" s="6" t="s">
        <v>112</v>
      </c>
      <c r="C47" s="6" t="s">
        <v>113</v>
      </c>
      <c r="D47" s="18">
        <v>677450</v>
      </c>
      <c r="E47" s="18">
        <v>130000</v>
      </c>
      <c r="F47" s="4">
        <v>22</v>
      </c>
      <c r="G47" s="4">
        <v>13</v>
      </c>
      <c r="H47" s="4">
        <v>4</v>
      </c>
      <c r="I47" s="4">
        <v>7</v>
      </c>
      <c r="J47" s="4">
        <v>17</v>
      </c>
      <c r="K47" s="4">
        <v>7</v>
      </c>
      <c r="L47" s="16">
        <f t="shared" si="1"/>
        <v>70</v>
      </c>
      <c r="M47" s="2"/>
      <c r="N47" s="2"/>
      <c r="O47" s="2"/>
    </row>
    <row r="48" spans="1:15" s="69" customFormat="1" ht="12.5" x14ac:dyDescent="0.3">
      <c r="A48" s="6" t="s">
        <v>60</v>
      </c>
      <c r="B48" s="6" t="s">
        <v>61</v>
      </c>
      <c r="C48" s="6" t="s">
        <v>62</v>
      </c>
      <c r="D48" s="18">
        <v>66303000</v>
      </c>
      <c r="E48" s="18">
        <v>3000000</v>
      </c>
      <c r="F48" s="4">
        <v>27</v>
      </c>
      <c r="G48" s="4">
        <v>15</v>
      </c>
      <c r="H48" s="4">
        <v>5</v>
      </c>
      <c r="I48" s="4">
        <v>9</v>
      </c>
      <c r="J48" s="4">
        <v>19</v>
      </c>
      <c r="K48" s="4">
        <v>8</v>
      </c>
      <c r="L48" s="16">
        <f t="shared" si="1"/>
        <v>83</v>
      </c>
      <c r="M48" s="2"/>
      <c r="N48" s="2"/>
      <c r="O48" s="2"/>
    </row>
    <row r="49" spans="1:15" s="69" customFormat="1" ht="12.5" x14ac:dyDescent="0.3">
      <c r="A49" s="6" t="s">
        <v>72</v>
      </c>
      <c r="B49" s="6" t="s">
        <v>73</v>
      </c>
      <c r="C49" s="6" t="s">
        <v>74</v>
      </c>
      <c r="D49" s="18">
        <v>2926000</v>
      </c>
      <c r="E49" s="18">
        <v>600000</v>
      </c>
      <c r="F49" s="4">
        <v>25</v>
      </c>
      <c r="G49" s="4">
        <v>17</v>
      </c>
      <c r="H49" s="4">
        <v>4</v>
      </c>
      <c r="I49" s="4">
        <v>8</v>
      </c>
      <c r="J49" s="4">
        <v>21</v>
      </c>
      <c r="K49" s="4">
        <v>7</v>
      </c>
      <c r="L49" s="16">
        <f t="shared" si="1"/>
        <v>82</v>
      </c>
      <c r="M49" s="2"/>
      <c r="N49" s="2"/>
      <c r="O49" s="2"/>
    </row>
    <row r="50" spans="1:15" s="69" customFormat="1" ht="12.5" x14ac:dyDescent="0.3">
      <c r="A50" s="6" t="s">
        <v>81</v>
      </c>
      <c r="B50" s="7" t="s">
        <v>82</v>
      </c>
      <c r="C50" s="6" t="s">
        <v>83</v>
      </c>
      <c r="D50" s="18">
        <v>12425000</v>
      </c>
      <c r="E50" s="18">
        <v>1700000</v>
      </c>
      <c r="F50" s="4">
        <v>25</v>
      </c>
      <c r="G50" s="4">
        <v>17</v>
      </c>
      <c r="H50" s="4">
        <v>5</v>
      </c>
      <c r="I50" s="4">
        <v>9</v>
      </c>
      <c r="J50" s="4">
        <v>22</v>
      </c>
      <c r="K50" s="4">
        <v>8</v>
      </c>
      <c r="L50" s="16">
        <f t="shared" si="1"/>
        <v>86</v>
      </c>
      <c r="M50" s="2"/>
      <c r="N50" s="2"/>
      <c r="O50" s="2"/>
    </row>
    <row r="51" spans="1:15" s="69" customFormat="1" ht="12.5" x14ac:dyDescent="0.3"/>
    <row r="52" spans="1:15" s="69" customFormat="1" ht="12.5" x14ac:dyDescent="0.3"/>
    <row r="53" spans="1:15" s="69" customFormat="1" ht="12.5" x14ac:dyDescent="0.3"/>
    <row r="54" spans="1:15" s="69" customFormat="1" ht="12.5" x14ac:dyDescent="0.3"/>
    <row r="55" spans="1:15" s="69" customFormat="1" ht="12.5" x14ac:dyDescent="0.3"/>
    <row r="56" spans="1:15" s="69" customFormat="1" ht="12.5" x14ac:dyDescent="0.3"/>
    <row r="57" spans="1:15" s="69" customFormat="1" ht="12.5" x14ac:dyDescent="0.3"/>
    <row r="58" spans="1:15" s="69" customFormat="1" ht="12.5" x14ac:dyDescent="0.3"/>
  </sheetData>
  <mergeCells count="19">
    <mergeCell ref="L16:L18"/>
    <mergeCell ref="F17:G17"/>
    <mergeCell ref="H17:K17"/>
    <mergeCell ref="D10:N10"/>
    <mergeCell ref="D11:N11"/>
    <mergeCell ref="D12:N12"/>
    <mergeCell ref="D13:N13"/>
    <mergeCell ref="F16:K16"/>
    <mergeCell ref="A16:A19"/>
    <mergeCell ref="B16:B19"/>
    <mergeCell ref="C16:C19"/>
    <mergeCell ref="D16:D19"/>
    <mergeCell ref="E16:E19"/>
    <mergeCell ref="D9:N9"/>
    <mergeCell ref="D3:N3"/>
    <mergeCell ref="D4:N4"/>
    <mergeCell ref="D5:N5"/>
    <mergeCell ref="A7:C7"/>
    <mergeCell ref="D8:N8"/>
  </mergeCells>
  <dataValidations count="6">
    <dataValidation type="decimal" operator="lessThanOrEqual" allowBlank="1" showInputMessage="1" showErrorMessage="1" error="max. 10" sqref="K20:K50" xr:uid="{0A1BC74D-0C1E-4FB7-8730-50B5B7C248EA}">
      <formula1>10</formula1>
    </dataValidation>
    <dataValidation type="decimal" operator="lessThanOrEqual" allowBlank="1" showInputMessage="1" showErrorMessage="1" error="max. 5" sqref="I20:I50" xr:uid="{C70B1E6D-0BF8-47D5-9557-D97E2F641928}">
      <formula1>10</formula1>
    </dataValidation>
    <dataValidation type="decimal" operator="lessThanOrEqual" allowBlank="1" showInputMessage="1" showErrorMessage="1" error="max. 40" sqref="F1:F1048576" xr:uid="{5548D6BC-80A2-4F4B-93ED-B4E01AA5CFE4}">
      <formula1>30</formula1>
    </dataValidation>
    <dataValidation type="decimal" operator="lessThanOrEqual" allowBlank="1" showInputMessage="1" showErrorMessage="1" error="max. 15" sqref="G1:G1048576" xr:uid="{901393ED-6005-4F2F-8349-11C189158A0E}">
      <formula1>20</formula1>
    </dataValidation>
    <dataValidation type="decimal" operator="lessThanOrEqual" allowBlank="1" showInputMessage="1" showErrorMessage="1" error="max. 15" sqref="H1:H1048576" xr:uid="{2EEE65ED-EFAC-458E-A8ED-0D7431E73A37}">
      <formula1>5</formula1>
    </dataValidation>
    <dataValidation type="decimal" operator="lessThanOrEqual" allowBlank="1" showInputMessage="1" showErrorMessage="1" error="max. 10" sqref="J1:J1048576" xr:uid="{A8F00A2E-576C-432F-B049-7EFD447165AD}">
      <formula1>25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C784-AF3E-41E2-83D7-46C21C858C5E}">
  <dimension ref="A1:U53"/>
  <sheetViews>
    <sheetView showGridLines="0" zoomScale="70" zoomScaleNormal="70" workbookViewId="0"/>
  </sheetViews>
  <sheetFormatPr defaultRowHeight="14.5" x14ac:dyDescent="0.35"/>
  <cols>
    <col min="1" max="1" width="14.26953125" customWidth="1"/>
    <col min="2" max="2" width="36.453125" customWidth="1"/>
    <col min="3" max="3" width="40.81640625" customWidth="1"/>
    <col min="4" max="4" width="18.453125" customWidth="1"/>
    <col min="5" max="5" width="18.54296875" customWidth="1"/>
    <col min="12" max="12" width="10.1796875" customWidth="1"/>
  </cols>
  <sheetData>
    <row r="1" spans="1:21" ht="22.5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s="69" customFormat="1" ht="12.5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s="69" customFormat="1" ht="15" customHeight="1" x14ac:dyDescent="0.3">
      <c r="A3" s="3" t="s">
        <v>3</v>
      </c>
      <c r="B3" s="2"/>
      <c r="C3" s="2"/>
      <c r="D3" s="38" t="s">
        <v>4</v>
      </c>
      <c r="E3" s="38"/>
      <c r="F3" s="38"/>
      <c r="G3" s="38"/>
      <c r="H3" s="38"/>
      <c r="I3" s="38"/>
      <c r="J3" s="38"/>
      <c r="K3" s="38"/>
      <c r="L3" s="38"/>
      <c r="M3" s="38"/>
      <c r="N3" s="38"/>
      <c r="O3" s="2"/>
      <c r="P3" s="2"/>
      <c r="Q3" s="2"/>
      <c r="R3" s="2"/>
      <c r="S3" s="2"/>
      <c r="T3" s="2"/>
      <c r="U3" s="2"/>
    </row>
    <row r="4" spans="1:21" s="69" customFormat="1" ht="15" customHeight="1" x14ac:dyDescent="0.3">
      <c r="A4" s="3" t="s">
        <v>5</v>
      </c>
      <c r="B4" s="2"/>
      <c r="C4" s="2"/>
      <c r="D4" s="37" t="s">
        <v>6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2"/>
      <c r="P4" s="2"/>
      <c r="Q4" s="2"/>
      <c r="R4" s="2"/>
      <c r="S4" s="2"/>
      <c r="T4" s="2"/>
      <c r="U4" s="2"/>
    </row>
    <row r="5" spans="1:21" s="69" customFormat="1" ht="15" customHeight="1" x14ac:dyDescent="0.3">
      <c r="A5" s="3" t="s">
        <v>7</v>
      </c>
      <c r="B5" s="2"/>
      <c r="C5" s="2"/>
      <c r="D5" s="37" t="s">
        <v>8</v>
      </c>
      <c r="E5" s="37"/>
      <c r="F5" s="37"/>
      <c r="G5" s="37"/>
      <c r="H5" s="37"/>
      <c r="I5" s="37"/>
      <c r="J5" s="37"/>
      <c r="K5" s="37"/>
      <c r="L5" s="37"/>
      <c r="M5" s="37"/>
      <c r="N5" s="37"/>
      <c r="O5" s="2"/>
      <c r="P5" s="2"/>
      <c r="Q5" s="2"/>
      <c r="R5" s="2"/>
      <c r="S5" s="2"/>
      <c r="T5" s="2"/>
      <c r="U5" s="2"/>
    </row>
    <row r="6" spans="1:21" s="69" customFormat="1" ht="12.5" x14ac:dyDescent="0.3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s="69" customFormat="1" ht="13.5" customHeight="1" x14ac:dyDescent="0.3">
      <c r="A7" s="36" t="s">
        <v>10</v>
      </c>
      <c r="B7" s="36"/>
      <c r="C7" s="36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s="69" customFormat="1" ht="13.5" customHeight="1" x14ac:dyDescent="0.3">
      <c r="A8" s="3" t="s">
        <v>12</v>
      </c>
      <c r="B8" s="2"/>
      <c r="C8" s="2"/>
      <c r="D8" s="37" t="s">
        <v>13</v>
      </c>
      <c r="E8" s="37"/>
      <c r="F8" s="37"/>
      <c r="G8" s="37"/>
      <c r="H8" s="37"/>
      <c r="I8" s="37"/>
      <c r="J8" s="37"/>
      <c r="K8" s="37"/>
      <c r="L8" s="37"/>
      <c r="M8" s="37"/>
      <c r="N8" s="37"/>
      <c r="O8" s="2"/>
      <c r="P8" s="2"/>
      <c r="Q8" s="2"/>
      <c r="R8" s="2"/>
      <c r="S8" s="2"/>
      <c r="T8" s="2"/>
      <c r="U8" s="2"/>
    </row>
    <row r="9" spans="1:21" s="69" customFormat="1" ht="15.75" customHeight="1" x14ac:dyDescent="0.3">
      <c r="A9" s="2"/>
      <c r="B9" s="2"/>
      <c r="C9" s="2"/>
      <c r="D9" s="37" t="s">
        <v>14</v>
      </c>
      <c r="E9" s="37"/>
      <c r="F9" s="37"/>
      <c r="G9" s="37"/>
      <c r="H9" s="37"/>
      <c r="I9" s="37"/>
      <c r="J9" s="37"/>
      <c r="K9" s="37"/>
      <c r="L9" s="37"/>
      <c r="M9" s="37"/>
      <c r="N9" s="37"/>
      <c r="O9" s="2"/>
      <c r="P9" s="2"/>
      <c r="Q9" s="2"/>
      <c r="R9" s="2"/>
      <c r="S9" s="2"/>
      <c r="T9" s="2"/>
      <c r="U9" s="2"/>
    </row>
    <row r="10" spans="1:21" s="69" customFormat="1" ht="15" customHeight="1" x14ac:dyDescent="0.3">
      <c r="A10" s="2"/>
      <c r="B10" s="2"/>
      <c r="C10" s="2"/>
      <c r="D10" s="37" t="s">
        <v>15</v>
      </c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2"/>
      <c r="P10" s="2"/>
      <c r="Q10" s="2"/>
      <c r="R10" s="2"/>
      <c r="S10" s="2"/>
      <c r="T10" s="2"/>
      <c r="U10" s="2"/>
    </row>
    <row r="11" spans="1:21" s="69" customFormat="1" ht="15" customHeight="1" x14ac:dyDescent="0.3">
      <c r="A11" s="2"/>
      <c r="B11" s="2"/>
      <c r="C11" s="2"/>
      <c r="D11" s="37" t="s">
        <v>16</v>
      </c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2"/>
      <c r="P11" s="2"/>
      <c r="Q11" s="2"/>
      <c r="R11" s="2"/>
      <c r="S11" s="2"/>
      <c r="T11" s="2"/>
      <c r="U11" s="2"/>
    </row>
    <row r="12" spans="1:21" s="69" customFormat="1" ht="15" customHeight="1" x14ac:dyDescent="0.3">
      <c r="A12" s="2"/>
      <c r="B12" s="2"/>
      <c r="C12" s="2"/>
      <c r="D12" s="37" t="s">
        <v>17</v>
      </c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2"/>
      <c r="P12" s="2"/>
      <c r="Q12" s="2"/>
      <c r="R12" s="2"/>
      <c r="S12" s="2"/>
      <c r="T12" s="2"/>
      <c r="U12" s="2"/>
    </row>
    <row r="13" spans="1:21" s="69" customFormat="1" ht="24" customHeight="1" x14ac:dyDescent="0.3">
      <c r="A13" s="2"/>
      <c r="B13" s="2"/>
      <c r="C13" s="2"/>
      <c r="D13" s="37" t="s">
        <v>18</v>
      </c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2"/>
      <c r="P13" s="2"/>
      <c r="Q13" s="2"/>
      <c r="R13" s="2"/>
      <c r="S13" s="2"/>
      <c r="T13" s="2"/>
      <c r="U13" s="2"/>
    </row>
    <row r="14" spans="1:21" s="69" customFormat="1" ht="16.5" customHeight="1" x14ac:dyDescent="0.3">
      <c r="A14" s="2"/>
      <c r="B14" s="2"/>
      <c r="C14" s="2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2"/>
      <c r="P14" s="2"/>
      <c r="Q14" s="2"/>
      <c r="R14" s="2"/>
      <c r="S14" s="2"/>
      <c r="T14" s="2"/>
      <c r="U14" s="2"/>
    </row>
    <row r="15" spans="1:21" s="69" customFormat="1" ht="15" customHeight="1" x14ac:dyDescent="0.3">
      <c r="A15" s="3"/>
      <c r="B15" s="2"/>
      <c r="C15" s="2"/>
      <c r="D15" s="2"/>
      <c r="E15" s="2"/>
      <c r="F15" s="2"/>
      <c r="G15" s="3"/>
      <c r="H15" s="3"/>
      <c r="I15" s="3"/>
      <c r="J15" s="2"/>
      <c r="K15" s="2"/>
      <c r="L15" s="2"/>
      <c r="M15" s="2"/>
      <c r="N15" s="2"/>
      <c r="O15" s="2"/>
    </row>
    <row r="16" spans="1:21" s="69" customFormat="1" ht="15" customHeight="1" x14ac:dyDescent="0.3">
      <c r="A16" s="27" t="s">
        <v>19</v>
      </c>
      <c r="B16" s="30" t="s">
        <v>20</v>
      </c>
      <c r="C16" s="30" t="s">
        <v>21</v>
      </c>
      <c r="D16" s="30" t="s">
        <v>22</v>
      </c>
      <c r="E16" s="33" t="s">
        <v>23</v>
      </c>
      <c r="F16" s="46" t="s">
        <v>24</v>
      </c>
      <c r="G16" s="47"/>
      <c r="H16" s="47"/>
      <c r="I16" s="47"/>
      <c r="J16" s="47"/>
      <c r="K16" s="48"/>
      <c r="L16" s="30" t="s">
        <v>25</v>
      </c>
      <c r="M16" s="2"/>
      <c r="N16" s="2"/>
      <c r="O16" s="2"/>
    </row>
    <row r="17" spans="1:15" s="69" customFormat="1" ht="12.5" x14ac:dyDescent="0.3">
      <c r="A17" s="28"/>
      <c r="B17" s="31"/>
      <c r="C17" s="31"/>
      <c r="D17" s="31"/>
      <c r="E17" s="34"/>
      <c r="F17" s="39" t="s">
        <v>32</v>
      </c>
      <c r="G17" s="49"/>
      <c r="H17" s="39" t="s">
        <v>33</v>
      </c>
      <c r="I17" s="40"/>
      <c r="J17" s="40"/>
      <c r="K17" s="49"/>
      <c r="L17" s="31"/>
      <c r="M17" s="2"/>
      <c r="N17" s="2"/>
      <c r="O17" s="2"/>
    </row>
    <row r="18" spans="1:15" s="69" customFormat="1" ht="108" x14ac:dyDescent="0.3">
      <c r="A18" s="28"/>
      <c r="B18" s="31"/>
      <c r="C18" s="31"/>
      <c r="D18" s="31"/>
      <c r="E18" s="34"/>
      <c r="F18" s="9" t="s">
        <v>34</v>
      </c>
      <c r="G18" s="9" t="s">
        <v>35</v>
      </c>
      <c r="H18" s="9" t="s">
        <v>36</v>
      </c>
      <c r="I18" s="9" t="s">
        <v>37</v>
      </c>
      <c r="J18" s="9" t="s">
        <v>38</v>
      </c>
      <c r="K18" s="15" t="s">
        <v>39</v>
      </c>
      <c r="L18" s="41"/>
      <c r="M18" s="2"/>
      <c r="N18" s="2"/>
      <c r="O18" s="2"/>
    </row>
    <row r="19" spans="1:15" s="69" customFormat="1" ht="29.25" customHeight="1" x14ac:dyDescent="0.3">
      <c r="A19" s="29"/>
      <c r="B19" s="32"/>
      <c r="C19" s="32"/>
      <c r="D19" s="32"/>
      <c r="E19" s="35"/>
      <c r="F19" s="8" t="s">
        <v>40</v>
      </c>
      <c r="G19" s="8" t="s">
        <v>41</v>
      </c>
      <c r="H19" s="8" t="s">
        <v>42</v>
      </c>
      <c r="I19" s="8" t="s">
        <v>43</v>
      </c>
      <c r="J19" s="8" t="s">
        <v>44</v>
      </c>
      <c r="K19" s="8" t="s">
        <v>43</v>
      </c>
      <c r="L19" s="8"/>
      <c r="M19" s="2"/>
      <c r="N19" s="2"/>
      <c r="O19" s="2"/>
    </row>
    <row r="20" spans="1:15" s="69" customFormat="1" ht="12.5" x14ac:dyDescent="0.3">
      <c r="A20" s="6" t="s">
        <v>135</v>
      </c>
      <c r="B20" s="6" t="s">
        <v>136</v>
      </c>
      <c r="C20" s="6" t="s">
        <v>137</v>
      </c>
      <c r="D20" s="18">
        <v>1653000</v>
      </c>
      <c r="E20" s="18">
        <v>1000000</v>
      </c>
      <c r="F20" s="4">
        <v>16</v>
      </c>
      <c r="G20" s="4">
        <v>8</v>
      </c>
      <c r="H20" s="4">
        <v>3</v>
      </c>
      <c r="I20" s="4">
        <v>6</v>
      </c>
      <c r="J20" s="4">
        <v>10</v>
      </c>
      <c r="K20" s="4">
        <v>4</v>
      </c>
      <c r="L20" s="16">
        <f>SUM(F20:K20)</f>
        <v>47</v>
      </c>
      <c r="M20" s="2"/>
      <c r="N20" s="2"/>
      <c r="O20" s="2"/>
    </row>
    <row r="21" spans="1:15" s="69" customFormat="1" ht="12.5" x14ac:dyDescent="0.3">
      <c r="A21" s="6" t="s">
        <v>117</v>
      </c>
      <c r="B21" s="6" t="s">
        <v>118</v>
      </c>
      <c r="C21" s="6" t="s">
        <v>119</v>
      </c>
      <c r="D21" s="18">
        <v>10994025</v>
      </c>
      <c r="E21" s="18">
        <v>1000000</v>
      </c>
      <c r="F21" s="4">
        <v>20</v>
      </c>
      <c r="G21" s="4">
        <v>13</v>
      </c>
      <c r="H21" s="4">
        <v>4</v>
      </c>
      <c r="I21" s="4">
        <v>8</v>
      </c>
      <c r="J21" s="4">
        <v>14</v>
      </c>
      <c r="K21" s="4">
        <v>7</v>
      </c>
      <c r="L21" s="16">
        <f t="shared" ref="L21:L35" si="0">SUM(F21:K21)</f>
        <v>66</v>
      </c>
      <c r="M21" s="2"/>
      <c r="N21" s="2"/>
      <c r="O21" s="2"/>
    </row>
    <row r="22" spans="1:15" s="69" customFormat="1" ht="12.5" x14ac:dyDescent="0.3">
      <c r="A22" s="6" t="s">
        <v>63</v>
      </c>
      <c r="B22" s="6" t="s">
        <v>64</v>
      </c>
      <c r="C22" s="6" t="s">
        <v>65</v>
      </c>
      <c r="D22" s="18">
        <v>4811000</v>
      </c>
      <c r="E22" s="18">
        <v>1100000</v>
      </c>
      <c r="F22" s="4">
        <v>28</v>
      </c>
      <c r="G22" s="4">
        <v>15</v>
      </c>
      <c r="H22" s="4">
        <v>5</v>
      </c>
      <c r="I22" s="4">
        <v>9</v>
      </c>
      <c r="J22" s="4">
        <v>23</v>
      </c>
      <c r="K22" s="4">
        <v>7</v>
      </c>
      <c r="L22" s="16">
        <f t="shared" si="0"/>
        <v>87</v>
      </c>
      <c r="M22" s="2"/>
      <c r="N22" s="2"/>
      <c r="O22" s="2"/>
    </row>
    <row r="23" spans="1:15" s="69" customFormat="1" ht="12.5" x14ac:dyDescent="0.3">
      <c r="A23" s="6" t="s">
        <v>90</v>
      </c>
      <c r="B23" s="6" t="s">
        <v>91</v>
      </c>
      <c r="C23" s="6" t="s">
        <v>92</v>
      </c>
      <c r="D23" s="18">
        <v>824400</v>
      </c>
      <c r="E23" s="18">
        <v>270000</v>
      </c>
      <c r="F23" s="4">
        <v>22</v>
      </c>
      <c r="G23" s="4">
        <v>17</v>
      </c>
      <c r="H23" s="4">
        <v>5</v>
      </c>
      <c r="I23" s="4">
        <v>8</v>
      </c>
      <c r="J23" s="4">
        <v>23</v>
      </c>
      <c r="K23" s="4">
        <v>4</v>
      </c>
      <c r="L23" s="16">
        <f t="shared" si="0"/>
        <v>79</v>
      </c>
      <c r="M23" s="2"/>
      <c r="N23" s="2"/>
      <c r="O23" s="2"/>
    </row>
    <row r="24" spans="1:15" s="69" customFormat="1" ht="12.5" x14ac:dyDescent="0.3">
      <c r="A24" s="6" t="s">
        <v>93</v>
      </c>
      <c r="B24" s="6" t="s">
        <v>94</v>
      </c>
      <c r="C24" s="6" t="s">
        <v>95</v>
      </c>
      <c r="D24" s="18">
        <v>950000</v>
      </c>
      <c r="E24" s="18">
        <v>200000</v>
      </c>
      <c r="F24" s="4">
        <v>21</v>
      </c>
      <c r="G24" s="4">
        <v>17</v>
      </c>
      <c r="H24" s="4">
        <v>4</v>
      </c>
      <c r="I24" s="4">
        <v>9</v>
      </c>
      <c r="J24" s="4">
        <v>19</v>
      </c>
      <c r="K24" s="4">
        <v>5</v>
      </c>
      <c r="L24" s="16">
        <f t="shared" si="0"/>
        <v>75</v>
      </c>
      <c r="M24" s="2"/>
      <c r="N24" s="2"/>
      <c r="O24" s="2"/>
    </row>
    <row r="25" spans="1:15" s="69" customFormat="1" ht="12.5" x14ac:dyDescent="0.3">
      <c r="A25" s="6" t="s">
        <v>75</v>
      </c>
      <c r="B25" s="6" t="s">
        <v>76</v>
      </c>
      <c r="C25" s="6" t="s">
        <v>77</v>
      </c>
      <c r="D25" s="18">
        <v>1745000</v>
      </c>
      <c r="E25" s="18">
        <v>500000</v>
      </c>
      <c r="F25" s="4">
        <v>25</v>
      </c>
      <c r="G25" s="4">
        <v>17</v>
      </c>
      <c r="H25" s="4">
        <v>4</v>
      </c>
      <c r="I25" s="4">
        <v>8</v>
      </c>
      <c r="J25" s="4">
        <v>22</v>
      </c>
      <c r="K25" s="4">
        <v>8</v>
      </c>
      <c r="L25" s="16">
        <f t="shared" si="0"/>
        <v>84</v>
      </c>
      <c r="M25" s="2"/>
      <c r="N25" s="2"/>
      <c r="O25" s="2"/>
    </row>
    <row r="26" spans="1:15" s="69" customFormat="1" ht="12.5" x14ac:dyDescent="0.3">
      <c r="A26" s="6" t="s">
        <v>114</v>
      </c>
      <c r="B26" s="6" t="s">
        <v>115</v>
      </c>
      <c r="C26" s="6" t="s">
        <v>116</v>
      </c>
      <c r="D26" s="18">
        <v>800000</v>
      </c>
      <c r="E26" s="18">
        <v>210000</v>
      </c>
      <c r="F26" s="4">
        <v>22</v>
      </c>
      <c r="G26" s="4">
        <v>13</v>
      </c>
      <c r="H26" s="4">
        <v>4</v>
      </c>
      <c r="I26" s="4">
        <v>7</v>
      </c>
      <c r="J26" s="4">
        <v>17</v>
      </c>
      <c r="K26" s="4">
        <v>5</v>
      </c>
      <c r="L26" s="16">
        <f t="shared" si="0"/>
        <v>68</v>
      </c>
      <c r="M26" s="2"/>
      <c r="N26" s="2"/>
      <c r="O26" s="2"/>
    </row>
    <row r="27" spans="1:15" s="69" customFormat="1" ht="12.5" x14ac:dyDescent="0.3">
      <c r="A27" s="6" t="s">
        <v>96</v>
      </c>
      <c r="B27" s="6" t="s">
        <v>97</v>
      </c>
      <c r="C27" s="6" t="s">
        <v>98</v>
      </c>
      <c r="D27" s="18">
        <v>2600000</v>
      </c>
      <c r="E27" s="18">
        <v>850000</v>
      </c>
      <c r="F27" s="4">
        <v>22</v>
      </c>
      <c r="G27" s="4">
        <v>15</v>
      </c>
      <c r="H27" s="4">
        <v>5</v>
      </c>
      <c r="I27" s="4">
        <v>8</v>
      </c>
      <c r="J27" s="4">
        <v>18</v>
      </c>
      <c r="K27" s="4">
        <v>8</v>
      </c>
      <c r="L27" s="16">
        <f t="shared" si="0"/>
        <v>76</v>
      </c>
      <c r="M27" s="2"/>
      <c r="N27" s="2"/>
      <c r="O27" s="2"/>
    </row>
    <row r="28" spans="1:15" s="69" customFormat="1" ht="12.5" x14ac:dyDescent="0.3">
      <c r="A28" s="6" t="s">
        <v>48</v>
      </c>
      <c r="B28" s="6" t="s">
        <v>49</v>
      </c>
      <c r="C28" s="6" t="s">
        <v>50</v>
      </c>
      <c r="D28" s="18">
        <v>27576000</v>
      </c>
      <c r="E28" s="18">
        <v>4100000</v>
      </c>
      <c r="F28" s="4">
        <v>30</v>
      </c>
      <c r="G28" s="4">
        <v>18</v>
      </c>
      <c r="H28" s="4">
        <v>5</v>
      </c>
      <c r="I28" s="4">
        <v>9</v>
      </c>
      <c r="J28" s="4">
        <v>23</v>
      </c>
      <c r="K28" s="4">
        <v>8</v>
      </c>
      <c r="L28" s="16">
        <f t="shared" si="0"/>
        <v>93</v>
      </c>
      <c r="M28" s="2"/>
      <c r="N28" s="2"/>
      <c r="O28" s="2"/>
    </row>
    <row r="29" spans="1:15" s="69" customFormat="1" ht="12.5" x14ac:dyDescent="0.3">
      <c r="A29" s="6" t="s">
        <v>129</v>
      </c>
      <c r="B29" s="6" t="s">
        <v>130</v>
      </c>
      <c r="C29" s="6" t="s">
        <v>131</v>
      </c>
      <c r="D29" s="18">
        <v>996000</v>
      </c>
      <c r="E29" s="18">
        <v>200000</v>
      </c>
      <c r="F29" s="4">
        <v>18</v>
      </c>
      <c r="G29" s="4">
        <v>13</v>
      </c>
      <c r="H29" s="4">
        <v>4</v>
      </c>
      <c r="I29" s="4">
        <v>8</v>
      </c>
      <c r="J29" s="4">
        <v>13</v>
      </c>
      <c r="K29" s="4">
        <v>5</v>
      </c>
      <c r="L29" s="16">
        <f t="shared" si="0"/>
        <v>61</v>
      </c>
      <c r="M29" s="2"/>
      <c r="N29" s="2"/>
      <c r="O29" s="2"/>
    </row>
    <row r="30" spans="1:15" s="69" customFormat="1" ht="12.5" x14ac:dyDescent="0.3">
      <c r="A30" s="6" t="s">
        <v>57</v>
      </c>
      <c r="B30" s="6" t="s">
        <v>58</v>
      </c>
      <c r="C30" s="6" t="s">
        <v>59</v>
      </c>
      <c r="D30" s="18">
        <v>15360000</v>
      </c>
      <c r="E30" s="18">
        <v>3000000</v>
      </c>
      <c r="F30" s="4">
        <v>27</v>
      </c>
      <c r="G30" s="4">
        <v>18</v>
      </c>
      <c r="H30" s="4">
        <v>5</v>
      </c>
      <c r="I30" s="4">
        <v>9</v>
      </c>
      <c r="J30" s="4">
        <v>23</v>
      </c>
      <c r="K30" s="4">
        <v>9</v>
      </c>
      <c r="L30" s="16">
        <f t="shared" si="0"/>
        <v>91</v>
      </c>
      <c r="M30" s="2"/>
      <c r="N30" s="2"/>
      <c r="O30" s="2"/>
    </row>
    <row r="31" spans="1:15" s="69" customFormat="1" ht="12.5" x14ac:dyDescent="0.3">
      <c r="A31" s="6" t="s">
        <v>108</v>
      </c>
      <c r="B31" s="6" t="s">
        <v>109</v>
      </c>
      <c r="C31" s="6" t="s">
        <v>110</v>
      </c>
      <c r="D31" s="18">
        <v>2690000</v>
      </c>
      <c r="E31" s="18">
        <v>1000000</v>
      </c>
      <c r="F31" s="4">
        <v>22</v>
      </c>
      <c r="G31" s="4">
        <v>14</v>
      </c>
      <c r="H31" s="4">
        <v>5</v>
      </c>
      <c r="I31" s="4">
        <v>8</v>
      </c>
      <c r="J31" s="4">
        <v>18</v>
      </c>
      <c r="K31" s="4">
        <v>6</v>
      </c>
      <c r="L31" s="16">
        <f t="shared" si="0"/>
        <v>73</v>
      </c>
      <c r="M31" s="2"/>
      <c r="N31" s="2"/>
      <c r="O31" s="2"/>
    </row>
    <row r="32" spans="1:15" s="69" customFormat="1" ht="12.5" x14ac:dyDescent="0.3">
      <c r="A32" s="6" t="s">
        <v>54</v>
      </c>
      <c r="B32" s="6" t="s">
        <v>55</v>
      </c>
      <c r="C32" s="6" t="s">
        <v>56</v>
      </c>
      <c r="D32" s="18">
        <v>30800000</v>
      </c>
      <c r="E32" s="18">
        <v>4500000</v>
      </c>
      <c r="F32" s="4">
        <v>29</v>
      </c>
      <c r="G32" s="4">
        <v>17</v>
      </c>
      <c r="H32" s="4">
        <v>5</v>
      </c>
      <c r="I32" s="4">
        <v>9</v>
      </c>
      <c r="J32" s="4">
        <v>23</v>
      </c>
      <c r="K32" s="4">
        <v>8</v>
      </c>
      <c r="L32" s="16">
        <f t="shared" si="0"/>
        <v>91</v>
      </c>
      <c r="M32" s="2"/>
      <c r="N32" s="2"/>
      <c r="O32" s="2"/>
    </row>
    <row r="33" spans="1:15" s="69" customFormat="1" ht="12.5" x14ac:dyDescent="0.3">
      <c r="A33" s="6" t="s">
        <v>102</v>
      </c>
      <c r="B33" s="6" t="s">
        <v>103</v>
      </c>
      <c r="C33" s="6" t="s">
        <v>104</v>
      </c>
      <c r="D33" s="18">
        <v>1645000</v>
      </c>
      <c r="E33" s="18">
        <v>550000</v>
      </c>
      <c r="F33" s="4">
        <v>23</v>
      </c>
      <c r="G33" s="4">
        <v>14</v>
      </c>
      <c r="H33" s="4">
        <v>4</v>
      </c>
      <c r="I33" s="4">
        <v>9</v>
      </c>
      <c r="J33" s="4">
        <v>20</v>
      </c>
      <c r="K33" s="4">
        <v>8</v>
      </c>
      <c r="L33" s="16">
        <f t="shared" si="0"/>
        <v>78</v>
      </c>
      <c r="M33" s="2"/>
      <c r="N33" s="2"/>
      <c r="O33" s="2"/>
    </row>
    <row r="34" spans="1:15" s="69" customFormat="1" ht="12.5" x14ac:dyDescent="0.3">
      <c r="A34" s="6" t="s">
        <v>69</v>
      </c>
      <c r="B34" s="7" t="s">
        <v>70</v>
      </c>
      <c r="C34" s="6" t="s">
        <v>71</v>
      </c>
      <c r="D34" s="18">
        <v>10984000</v>
      </c>
      <c r="E34" s="18">
        <v>1800000</v>
      </c>
      <c r="F34" s="4">
        <v>27</v>
      </c>
      <c r="G34" s="4">
        <v>16</v>
      </c>
      <c r="H34" s="4">
        <v>5</v>
      </c>
      <c r="I34" s="4">
        <v>9</v>
      </c>
      <c r="J34" s="4">
        <v>21</v>
      </c>
      <c r="K34" s="4">
        <v>7</v>
      </c>
      <c r="L34" s="16">
        <f t="shared" si="0"/>
        <v>85</v>
      </c>
      <c r="M34" s="2"/>
      <c r="N34" s="2"/>
      <c r="O34" s="2"/>
    </row>
    <row r="35" spans="1:15" s="69" customFormat="1" ht="12.5" x14ac:dyDescent="0.3">
      <c r="A35" s="6" t="s">
        <v>126</v>
      </c>
      <c r="B35" s="19" t="s">
        <v>127</v>
      </c>
      <c r="C35" s="6" t="s">
        <v>128</v>
      </c>
      <c r="D35" s="18">
        <v>370000</v>
      </c>
      <c r="E35" s="18">
        <v>250000</v>
      </c>
      <c r="F35" s="4">
        <v>20</v>
      </c>
      <c r="G35" s="4">
        <v>13</v>
      </c>
      <c r="H35" s="4">
        <v>4</v>
      </c>
      <c r="I35" s="4">
        <v>7</v>
      </c>
      <c r="J35" s="4">
        <v>14</v>
      </c>
      <c r="K35" s="4">
        <v>5</v>
      </c>
      <c r="L35" s="4">
        <f t="shared" si="0"/>
        <v>63</v>
      </c>
      <c r="M35" s="2"/>
      <c r="N35" s="2"/>
      <c r="O35" s="2"/>
    </row>
    <row r="36" spans="1:15" s="69" customFormat="1" ht="12.5" x14ac:dyDescent="0.3">
      <c r="A36" s="6" t="s">
        <v>132</v>
      </c>
      <c r="B36" s="6" t="s">
        <v>133</v>
      </c>
      <c r="C36" s="6" t="s">
        <v>134</v>
      </c>
      <c r="D36" s="18">
        <v>2034000</v>
      </c>
      <c r="E36" s="18">
        <v>600000</v>
      </c>
      <c r="F36" s="4">
        <v>15</v>
      </c>
      <c r="G36" s="4">
        <v>8</v>
      </c>
      <c r="H36" s="4">
        <v>3</v>
      </c>
      <c r="I36" s="4">
        <v>4</v>
      </c>
      <c r="J36" s="4">
        <v>15</v>
      </c>
      <c r="K36" s="4">
        <v>5</v>
      </c>
      <c r="L36" s="16">
        <f>SUM(F36:K36)</f>
        <v>50</v>
      </c>
      <c r="M36" s="2"/>
      <c r="N36" s="2"/>
      <c r="O36" s="2"/>
    </row>
    <row r="37" spans="1:15" s="69" customFormat="1" ht="12.5" x14ac:dyDescent="0.3">
      <c r="A37" s="6" t="s">
        <v>123</v>
      </c>
      <c r="B37" s="6" t="s">
        <v>124</v>
      </c>
      <c r="C37" s="6" t="s">
        <v>125</v>
      </c>
      <c r="D37" s="18">
        <v>1304000</v>
      </c>
      <c r="E37" s="18">
        <v>220000</v>
      </c>
      <c r="F37" s="4">
        <v>15</v>
      </c>
      <c r="G37" s="4">
        <v>10</v>
      </c>
      <c r="H37" s="4">
        <v>4</v>
      </c>
      <c r="I37" s="4">
        <v>4</v>
      </c>
      <c r="J37" s="4">
        <v>16</v>
      </c>
      <c r="K37" s="4">
        <v>6</v>
      </c>
      <c r="L37" s="16">
        <f t="shared" ref="L37:L50" si="1">SUM(F37:K37)</f>
        <v>55</v>
      </c>
      <c r="M37" s="2"/>
      <c r="N37" s="2"/>
      <c r="O37" s="2"/>
    </row>
    <row r="38" spans="1:15" s="69" customFormat="1" ht="12.5" x14ac:dyDescent="0.3">
      <c r="A38" s="6" t="s">
        <v>51</v>
      </c>
      <c r="B38" s="6" t="s">
        <v>52</v>
      </c>
      <c r="C38" s="6" t="s">
        <v>53</v>
      </c>
      <c r="D38" s="18">
        <v>25400000</v>
      </c>
      <c r="E38" s="18">
        <v>4500000</v>
      </c>
      <c r="F38" s="4">
        <v>28</v>
      </c>
      <c r="G38" s="4">
        <v>18</v>
      </c>
      <c r="H38" s="4">
        <v>5</v>
      </c>
      <c r="I38" s="4">
        <v>9</v>
      </c>
      <c r="J38" s="4">
        <v>23</v>
      </c>
      <c r="K38" s="4">
        <v>9</v>
      </c>
      <c r="L38" s="16">
        <f t="shared" si="1"/>
        <v>92</v>
      </c>
      <c r="M38" s="2"/>
      <c r="N38" s="2"/>
      <c r="O38" s="2"/>
    </row>
    <row r="39" spans="1:15" s="69" customFormat="1" ht="12.5" x14ac:dyDescent="0.3">
      <c r="A39" s="6" t="s">
        <v>87</v>
      </c>
      <c r="B39" s="6" t="s">
        <v>88</v>
      </c>
      <c r="C39" s="6" t="s">
        <v>89</v>
      </c>
      <c r="D39" s="18">
        <v>3485000</v>
      </c>
      <c r="E39" s="18">
        <v>700000</v>
      </c>
      <c r="F39" s="4">
        <v>25</v>
      </c>
      <c r="G39" s="4">
        <v>16</v>
      </c>
      <c r="H39" s="4">
        <v>4</v>
      </c>
      <c r="I39" s="4">
        <v>9</v>
      </c>
      <c r="J39" s="4">
        <v>19</v>
      </c>
      <c r="K39" s="4">
        <v>9</v>
      </c>
      <c r="L39" s="16">
        <f t="shared" si="1"/>
        <v>82</v>
      </c>
      <c r="M39" s="2"/>
      <c r="N39" s="2"/>
      <c r="O39" s="2"/>
    </row>
    <row r="40" spans="1:15" s="69" customFormat="1" ht="12.5" x14ac:dyDescent="0.3">
      <c r="A40" s="6" t="s">
        <v>99</v>
      </c>
      <c r="B40" s="6" t="s">
        <v>100</v>
      </c>
      <c r="C40" s="6" t="s">
        <v>101</v>
      </c>
      <c r="D40" s="18">
        <v>5400000</v>
      </c>
      <c r="E40" s="18">
        <v>400000</v>
      </c>
      <c r="F40" s="4">
        <v>22</v>
      </c>
      <c r="G40" s="4">
        <v>16</v>
      </c>
      <c r="H40" s="4">
        <v>4</v>
      </c>
      <c r="I40" s="4">
        <v>8</v>
      </c>
      <c r="J40" s="4">
        <v>18</v>
      </c>
      <c r="K40" s="4">
        <v>5</v>
      </c>
      <c r="L40" s="16">
        <f t="shared" si="1"/>
        <v>73</v>
      </c>
      <c r="M40" s="2"/>
      <c r="N40" s="2"/>
      <c r="O40" s="2"/>
    </row>
    <row r="41" spans="1:15" s="69" customFormat="1" ht="12.5" x14ac:dyDescent="0.3">
      <c r="A41" s="6" t="s">
        <v>105</v>
      </c>
      <c r="B41" s="6" t="s">
        <v>106</v>
      </c>
      <c r="C41" s="6" t="s">
        <v>107</v>
      </c>
      <c r="D41" s="18">
        <v>2130000</v>
      </c>
      <c r="E41" s="18">
        <v>520000</v>
      </c>
      <c r="F41" s="4">
        <v>23</v>
      </c>
      <c r="G41" s="4">
        <v>16</v>
      </c>
      <c r="H41" s="4">
        <v>4</v>
      </c>
      <c r="I41" s="4">
        <v>8</v>
      </c>
      <c r="J41" s="4">
        <v>19</v>
      </c>
      <c r="K41" s="4">
        <v>7</v>
      </c>
      <c r="L41" s="16">
        <f t="shared" si="1"/>
        <v>77</v>
      </c>
      <c r="M41" s="2"/>
      <c r="N41" s="2"/>
      <c r="O41" s="2"/>
    </row>
    <row r="42" spans="1:15" s="69" customFormat="1" ht="12.5" x14ac:dyDescent="0.3">
      <c r="A42" s="6" t="s">
        <v>66</v>
      </c>
      <c r="B42" s="6" t="s">
        <v>67</v>
      </c>
      <c r="C42" s="6" t="s">
        <v>68</v>
      </c>
      <c r="D42" s="18">
        <v>4930000</v>
      </c>
      <c r="E42" s="18">
        <v>2000000</v>
      </c>
      <c r="F42" s="4">
        <v>27</v>
      </c>
      <c r="G42" s="4">
        <v>17</v>
      </c>
      <c r="H42" s="4">
        <v>5</v>
      </c>
      <c r="I42" s="4">
        <v>9</v>
      </c>
      <c r="J42" s="4">
        <v>20</v>
      </c>
      <c r="K42" s="4">
        <v>7</v>
      </c>
      <c r="L42" s="16">
        <f t="shared" si="1"/>
        <v>85</v>
      </c>
      <c r="M42" s="2"/>
      <c r="N42" s="2"/>
      <c r="O42" s="2"/>
    </row>
    <row r="43" spans="1:15" s="69" customFormat="1" ht="12.5" x14ac:dyDescent="0.3">
      <c r="A43" s="6" t="s">
        <v>45</v>
      </c>
      <c r="B43" s="6" t="s">
        <v>46</v>
      </c>
      <c r="C43" s="6" t="s">
        <v>47</v>
      </c>
      <c r="D43" s="18">
        <v>37752000</v>
      </c>
      <c r="E43" s="18">
        <v>8500000</v>
      </c>
      <c r="F43" s="4">
        <v>30</v>
      </c>
      <c r="G43" s="4">
        <v>19</v>
      </c>
      <c r="H43" s="4">
        <v>5</v>
      </c>
      <c r="I43" s="4">
        <v>9</v>
      </c>
      <c r="J43" s="4">
        <v>23</v>
      </c>
      <c r="K43" s="4">
        <v>9</v>
      </c>
      <c r="L43" s="16">
        <f t="shared" si="1"/>
        <v>95</v>
      </c>
      <c r="M43" s="2"/>
      <c r="N43" s="2"/>
      <c r="O43" s="2"/>
    </row>
    <row r="44" spans="1:15" s="69" customFormat="1" ht="12.5" x14ac:dyDescent="0.3">
      <c r="A44" s="6" t="s">
        <v>78</v>
      </c>
      <c r="B44" s="6" t="s">
        <v>79</v>
      </c>
      <c r="C44" s="6" t="s">
        <v>80</v>
      </c>
      <c r="D44" s="18">
        <v>4767500</v>
      </c>
      <c r="E44" s="18">
        <v>1400000</v>
      </c>
      <c r="F44" s="4">
        <v>25</v>
      </c>
      <c r="G44" s="4">
        <v>16</v>
      </c>
      <c r="H44" s="4">
        <v>5</v>
      </c>
      <c r="I44" s="4">
        <v>8</v>
      </c>
      <c r="J44" s="4">
        <v>19</v>
      </c>
      <c r="K44" s="4">
        <v>8</v>
      </c>
      <c r="L44" s="16">
        <f t="shared" si="1"/>
        <v>81</v>
      </c>
      <c r="M44" s="2"/>
      <c r="N44" s="2"/>
      <c r="O44" s="2"/>
    </row>
    <row r="45" spans="1:15" s="69" customFormat="1" ht="12.5" x14ac:dyDescent="0.3">
      <c r="A45" s="6" t="s">
        <v>84</v>
      </c>
      <c r="B45" s="6" t="s">
        <v>85</v>
      </c>
      <c r="C45" s="6" t="s">
        <v>86</v>
      </c>
      <c r="D45" s="18">
        <v>3700000</v>
      </c>
      <c r="E45" s="18">
        <v>600000</v>
      </c>
      <c r="F45" s="4">
        <v>23</v>
      </c>
      <c r="G45" s="4">
        <v>15</v>
      </c>
      <c r="H45" s="4">
        <v>4</v>
      </c>
      <c r="I45" s="4">
        <v>7</v>
      </c>
      <c r="J45" s="4">
        <v>20</v>
      </c>
      <c r="K45" s="4">
        <v>8</v>
      </c>
      <c r="L45" s="16">
        <f t="shared" si="1"/>
        <v>77</v>
      </c>
      <c r="M45" s="2"/>
      <c r="N45" s="2"/>
      <c r="O45" s="2"/>
    </row>
    <row r="46" spans="1:15" s="69" customFormat="1" ht="12.5" x14ac:dyDescent="0.3">
      <c r="A46" s="6" t="s">
        <v>120</v>
      </c>
      <c r="B46" s="6" t="s">
        <v>121</v>
      </c>
      <c r="C46" s="6" t="s">
        <v>122</v>
      </c>
      <c r="D46" s="18">
        <v>4078700</v>
      </c>
      <c r="E46" s="18">
        <v>850000</v>
      </c>
      <c r="F46" s="4">
        <v>19</v>
      </c>
      <c r="G46" s="4">
        <v>12</v>
      </c>
      <c r="H46" s="4">
        <v>3</v>
      </c>
      <c r="I46" s="4">
        <v>7</v>
      </c>
      <c r="J46" s="4">
        <v>15</v>
      </c>
      <c r="K46" s="4">
        <v>6</v>
      </c>
      <c r="L46" s="16">
        <f t="shared" si="1"/>
        <v>62</v>
      </c>
      <c r="M46" s="2"/>
      <c r="N46" s="2"/>
      <c r="O46" s="2"/>
    </row>
    <row r="47" spans="1:15" s="69" customFormat="1" ht="12.5" x14ac:dyDescent="0.3">
      <c r="A47" s="6" t="s">
        <v>111</v>
      </c>
      <c r="B47" s="6" t="s">
        <v>112</v>
      </c>
      <c r="C47" s="6" t="s">
        <v>113</v>
      </c>
      <c r="D47" s="18">
        <v>677450</v>
      </c>
      <c r="E47" s="18">
        <v>130000</v>
      </c>
      <c r="F47" s="4">
        <v>23</v>
      </c>
      <c r="G47" s="4">
        <v>13</v>
      </c>
      <c r="H47" s="4">
        <v>4</v>
      </c>
      <c r="I47" s="4">
        <v>7</v>
      </c>
      <c r="J47" s="4">
        <v>17</v>
      </c>
      <c r="K47" s="4">
        <v>7</v>
      </c>
      <c r="L47" s="16">
        <f t="shared" si="1"/>
        <v>71</v>
      </c>
      <c r="M47" s="2"/>
      <c r="N47" s="2"/>
      <c r="O47" s="2"/>
    </row>
    <row r="48" spans="1:15" s="69" customFormat="1" ht="12.5" x14ac:dyDescent="0.3">
      <c r="A48" s="6" t="s">
        <v>60</v>
      </c>
      <c r="B48" s="6" t="s">
        <v>61</v>
      </c>
      <c r="C48" s="6" t="s">
        <v>62</v>
      </c>
      <c r="D48" s="18">
        <v>66303000</v>
      </c>
      <c r="E48" s="18">
        <v>3000000</v>
      </c>
      <c r="F48" s="4">
        <v>29</v>
      </c>
      <c r="G48" s="4">
        <v>17</v>
      </c>
      <c r="H48" s="4">
        <v>5</v>
      </c>
      <c r="I48" s="4">
        <v>9</v>
      </c>
      <c r="J48" s="4">
        <v>22</v>
      </c>
      <c r="K48" s="4">
        <v>8</v>
      </c>
      <c r="L48" s="16">
        <f t="shared" si="1"/>
        <v>90</v>
      </c>
      <c r="M48" s="2"/>
      <c r="N48" s="2"/>
      <c r="O48" s="2"/>
    </row>
    <row r="49" spans="1:15" s="69" customFormat="1" ht="12.5" x14ac:dyDescent="0.3">
      <c r="A49" s="6" t="s">
        <v>72</v>
      </c>
      <c r="B49" s="6" t="s">
        <v>73</v>
      </c>
      <c r="C49" s="6" t="s">
        <v>74</v>
      </c>
      <c r="D49" s="18">
        <v>2926000</v>
      </c>
      <c r="E49" s="18">
        <v>600000</v>
      </c>
      <c r="F49" s="4">
        <v>25</v>
      </c>
      <c r="G49" s="4">
        <v>17</v>
      </c>
      <c r="H49" s="4">
        <v>4</v>
      </c>
      <c r="I49" s="4">
        <v>8</v>
      </c>
      <c r="J49" s="4">
        <v>24</v>
      </c>
      <c r="K49" s="4">
        <v>8</v>
      </c>
      <c r="L49" s="16">
        <f t="shared" si="1"/>
        <v>86</v>
      </c>
      <c r="M49" s="2"/>
      <c r="N49" s="2"/>
      <c r="O49" s="2"/>
    </row>
    <row r="50" spans="1:15" s="69" customFormat="1" ht="12.5" x14ac:dyDescent="0.3">
      <c r="A50" s="6" t="s">
        <v>81</v>
      </c>
      <c r="B50" s="7" t="s">
        <v>82</v>
      </c>
      <c r="C50" s="6" t="s">
        <v>83</v>
      </c>
      <c r="D50" s="18">
        <v>12425000</v>
      </c>
      <c r="E50" s="18">
        <v>1700000</v>
      </c>
      <c r="F50" s="4">
        <v>24</v>
      </c>
      <c r="G50" s="4">
        <v>17</v>
      </c>
      <c r="H50" s="4">
        <v>5</v>
      </c>
      <c r="I50" s="4">
        <v>9</v>
      </c>
      <c r="J50" s="4">
        <v>20</v>
      </c>
      <c r="K50" s="4">
        <v>9</v>
      </c>
      <c r="L50" s="16">
        <f t="shared" si="1"/>
        <v>84</v>
      </c>
      <c r="M50" s="2"/>
      <c r="N50" s="2"/>
      <c r="O50" s="2"/>
    </row>
    <row r="51" spans="1:15" s="69" customFormat="1" ht="12.5" x14ac:dyDescent="0.3"/>
    <row r="52" spans="1:15" s="69" customFormat="1" ht="12.5" x14ac:dyDescent="0.3"/>
    <row r="53" spans="1:15" s="69" customFormat="1" ht="12.5" x14ac:dyDescent="0.3"/>
  </sheetData>
  <mergeCells count="19">
    <mergeCell ref="L16:L18"/>
    <mergeCell ref="F17:G17"/>
    <mergeCell ref="H17:K17"/>
    <mergeCell ref="D10:N10"/>
    <mergeCell ref="D11:N11"/>
    <mergeCell ref="D12:N12"/>
    <mergeCell ref="D13:N13"/>
    <mergeCell ref="F16:K16"/>
    <mergeCell ref="A16:A19"/>
    <mergeCell ref="B16:B19"/>
    <mergeCell ref="C16:C19"/>
    <mergeCell ref="D16:D19"/>
    <mergeCell ref="E16:E19"/>
    <mergeCell ref="D9:N9"/>
    <mergeCell ref="D3:N3"/>
    <mergeCell ref="D4:N4"/>
    <mergeCell ref="D5:N5"/>
    <mergeCell ref="A7:C7"/>
    <mergeCell ref="D8:N8"/>
  </mergeCells>
  <dataValidations count="6">
    <dataValidation type="decimal" operator="lessThanOrEqual" allowBlank="1" showInputMessage="1" showErrorMessage="1" error="max. 10" sqref="K20:K50" xr:uid="{EEE08BBF-387F-4B70-A10D-75C3A8B94D03}">
      <formula1>10</formula1>
    </dataValidation>
    <dataValidation type="decimal" operator="lessThanOrEqual" allowBlank="1" showInputMessage="1" showErrorMessage="1" error="max. 5" sqref="I20:I50" xr:uid="{F52C47EE-2DC9-46E2-9AF2-F2F4B9A3A998}">
      <formula1>10</formula1>
    </dataValidation>
    <dataValidation type="decimal" operator="lessThanOrEqual" allowBlank="1" showInputMessage="1" showErrorMessage="1" error="max. 40" sqref="F1:F1048576" xr:uid="{769B66E8-5771-47CF-A2BF-50A315C9DF1D}">
      <formula1>30</formula1>
    </dataValidation>
    <dataValidation type="decimal" operator="lessThanOrEqual" allowBlank="1" showInputMessage="1" showErrorMessage="1" error="max. 15" sqref="G1:G1048576" xr:uid="{BF090233-9E71-4B82-BD20-CE1070AF48D2}">
      <formula1>20</formula1>
    </dataValidation>
    <dataValidation type="decimal" operator="lessThanOrEqual" allowBlank="1" showInputMessage="1" showErrorMessage="1" error="max. 15" sqref="H1:H1048576" xr:uid="{ABD97C03-DFDD-46CB-98BB-259F22653B58}">
      <formula1>5</formula1>
    </dataValidation>
    <dataValidation type="decimal" operator="lessThanOrEqual" allowBlank="1" showInputMessage="1" showErrorMessage="1" error="max. 10" sqref="J1:J1048576" xr:uid="{29FFDDC6-8A83-474B-A478-6F51F78CFBA3}">
      <formula1>25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54F0E-BAC2-4963-8A7F-A7473AB7A820}">
  <dimension ref="A1:U54"/>
  <sheetViews>
    <sheetView showGridLines="0" zoomScale="70" zoomScaleNormal="70" workbookViewId="0"/>
  </sheetViews>
  <sheetFormatPr defaultRowHeight="14.5" x14ac:dyDescent="0.35"/>
  <cols>
    <col min="1" max="1" width="14.26953125" customWidth="1"/>
    <col min="2" max="2" width="36.453125" customWidth="1"/>
    <col min="3" max="3" width="40.81640625" customWidth="1"/>
    <col min="4" max="4" width="18.453125" customWidth="1"/>
    <col min="5" max="5" width="18.54296875" customWidth="1"/>
    <col min="12" max="12" width="10.1796875" customWidth="1"/>
  </cols>
  <sheetData>
    <row r="1" spans="1:21" ht="22.5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s="69" customFormat="1" ht="12.5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s="69" customFormat="1" ht="15" customHeight="1" x14ac:dyDescent="0.3">
      <c r="A3" s="3" t="s">
        <v>3</v>
      </c>
      <c r="B3" s="2"/>
      <c r="C3" s="2"/>
      <c r="D3" s="38" t="s">
        <v>4</v>
      </c>
      <c r="E3" s="38"/>
      <c r="F3" s="38"/>
      <c r="G3" s="38"/>
      <c r="H3" s="38"/>
      <c r="I3" s="38"/>
      <c r="J3" s="38"/>
      <c r="K3" s="38"/>
      <c r="L3" s="38"/>
      <c r="M3" s="38"/>
      <c r="N3" s="38"/>
      <c r="O3" s="2"/>
      <c r="P3" s="2"/>
      <c r="Q3" s="2"/>
      <c r="R3" s="2"/>
      <c r="S3" s="2"/>
      <c r="T3" s="2"/>
      <c r="U3" s="2"/>
    </row>
    <row r="4" spans="1:21" s="69" customFormat="1" ht="15" customHeight="1" x14ac:dyDescent="0.3">
      <c r="A4" s="3" t="s">
        <v>5</v>
      </c>
      <c r="B4" s="2"/>
      <c r="C4" s="2"/>
      <c r="D4" s="37" t="s">
        <v>6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2"/>
      <c r="P4" s="2"/>
      <c r="Q4" s="2"/>
      <c r="R4" s="2"/>
      <c r="S4" s="2"/>
      <c r="T4" s="2"/>
      <c r="U4" s="2"/>
    </row>
    <row r="5" spans="1:21" s="69" customFormat="1" ht="15" customHeight="1" x14ac:dyDescent="0.3">
      <c r="A5" s="3" t="s">
        <v>7</v>
      </c>
      <c r="B5" s="2"/>
      <c r="C5" s="2"/>
      <c r="D5" s="37" t="s">
        <v>8</v>
      </c>
      <c r="E5" s="37"/>
      <c r="F5" s="37"/>
      <c r="G5" s="37"/>
      <c r="H5" s="37"/>
      <c r="I5" s="37"/>
      <c r="J5" s="37"/>
      <c r="K5" s="37"/>
      <c r="L5" s="37"/>
      <c r="M5" s="37"/>
      <c r="N5" s="37"/>
      <c r="O5" s="2"/>
      <c r="P5" s="2"/>
      <c r="Q5" s="2"/>
      <c r="R5" s="2"/>
      <c r="S5" s="2"/>
      <c r="T5" s="2"/>
      <c r="U5" s="2"/>
    </row>
    <row r="6" spans="1:21" s="69" customFormat="1" ht="12.5" x14ac:dyDescent="0.3">
      <c r="A6" s="3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s="69" customFormat="1" ht="13.5" customHeight="1" x14ac:dyDescent="0.3">
      <c r="A7" s="36" t="s">
        <v>10</v>
      </c>
      <c r="B7" s="36"/>
      <c r="C7" s="36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s="69" customFormat="1" ht="13.5" customHeight="1" x14ac:dyDescent="0.3">
      <c r="A8" s="3" t="s">
        <v>12</v>
      </c>
      <c r="B8" s="2"/>
      <c r="C8" s="2"/>
      <c r="D8" s="37" t="s">
        <v>13</v>
      </c>
      <c r="E8" s="37"/>
      <c r="F8" s="37"/>
      <c r="G8" s="37"/>
      <c r="H8" s="37"/>
      <c r="I8" s="37"/>
      <c r="J8" s="37"/>
      <c r="K8" s="37"/>
      <c r="L8" s="37"/>
      <c r="M8" s="37"/>
      <c r="N8" s="37"/>
      <c r="O8" s="2"/>
      <c r="P8" s="2"/>
      <c r="Q8" s="2"/>
      <c r="R8" s="2"/>
      <c r="S8" s="2"/>
      <c r="T8" s="2"/>
      <c r="U8" s="2"/>
    </row>
    <row r="9" spans="1:21" s="69" customFormat="1" ht="15.75" customHeight="1" x14ac:dyDescent="0.3">
      <c r="A9" s="2"/>
      <c r="B9" s="2"/>
      <c r="C9" s="2"/>
      <c r="D9" s="37" t="s">
        <v>14</v>
      </c>
      <c r="E9" s="37"/>
      <c r="F9" s="37"/>
      <c r="G9" s="37"/>
      <c r="H9" s="37"/>
      <c r="I9" s="37"/>
      <c r="J9" s="37"/>
      <c r="K9" s="37"/>
      <c r="L9" s="37"/>
      <c r="M9" s="37"/>
      <c r="N9" s="37"/>
      <c r="O9" s="2"/>
      <c r="P9" s="2"/>
      <c r="Q9" s="2"/>
      <c r="R9" s="2"/>
      <c r="S9" s="2"/>
      <c r="T9" s="2"/>
      <c r="U9" s="2"/>
    </row>
    <row r="10" spans="1:21" s="69" customFormat="1" ht="15" customHeight="1" x14ac:dyDescent="0.3">
      <c r="A10" s="2"/>
      <c r="B10" s="2"/>
      <c r="C10" s="2"/>
      <c r="D10" s="37" t="s">
        <v>15</v>
      </c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2"/>
      <c r="P10" s="2"/>
      <c r="Q10" s="2"/>
      <c r="R10" s="2"/>
      <c r="S10" s="2"/>
      <c r="T10" s="2"/>
      <c r="U10" s="2"/>
    </row>
    <row r="11" spans="1:21" s="69" customFormat="1" ht="15" customHeight="1" x14ac:dyDescent="0.3">
      <c r="A11" s="2"/>
      <c r="B11" s="2"/>
      <c r="C11" s="2"/>
      <c r="D11" s="37" t="s">
        <v>16</v>
      </c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2"/>
      <c r="P11" s="2"/>
      <c r="Q11" s="2"/>
      <c r="R11" s="2"/>
      <c r="S11" s="2"/>
      <c r="T11" s="2"/>
      <c r="U11" s="2"/>
    </row>
    <row r="12" spans="1:21" s="69" customFormat="1" ht="15" customHeight="1" x14ac:dyDescent="0.3">
      <c r="A12" s="2"/>
      <c r="B12" s="2"/>
      <c r="C12" s="2"/>
      <c r="D12" s="37" t="s">
        <v>17</v>
      </c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2"/>
      <c r="P12" s="2"/>
      <c r="Q12" s="2"/>
      <c r="R12" s="2"/>
      <c r="S12" s="2"/>
      <c r="T12" s="2"/>
      <c r="U12" s="2"/>
    </row>
    <row r="13" spans="1:21" s="69" customFormat="1" ht="24" customHeight="1" x14ac:dyDescent="0.3">
      <c r="A13" s="2"/>
      <c r="B13" s="2"/>
      <c r="C13" s="2"/>
      <c r="D13" s="37" t="s">
        <v>18</v>
      </c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2"/>
      <c r="P13" s="2"/>
      <c r="Q13" s="2"/>
      <c r="R13" s="2"/>
      <c r="S13" s="2"/>
      <c r="T13" s="2"/>
      <c r="U13" s="2"/>
    </row>
    <row r="14" spans="1:21" s="69" customFormat="1" ht="16.5" customHeight="1" x14ac:dyDescent="0.3">
      <c r="A14" s="2"/>
      <c r="B14" s="2"/>
      <c r="C14" s="2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2"/>
      <c r="P14" s="2"/>
      <c r="Q14" s="2"/>
      <c r="R14" s="2"/>
      <c r="S14" s="2"/>
      <c r="T14" s="2"/>
      <c r="U14" s="2"/>
    </row>
    <row r="15" spans="1:21" s="69" customFormat="1" ht="15" customHeight="1" x14ac:dyDescent="0.3">
      <c r="A15" s="3"/>
      <c r="B15" s="2"/>
      <c r="C15" s="2"/>
      <c r="D15" s="2"/>
      <c r="E15" s="2"/>
      <c r="F15" s="2"/>
      <c r="G15" s="3"/>
      <c r="H15" s="3"/>
      <c r="I15" s="3"/>
      <c r="J15" s="2"/>
      <c r="K15" s="2"/>
      <c r="L15" s="2"/>
      <c r="M15" s="2"/>
      <c r="N15" s="2"/>
      <c r="O15" s="2"/>
    </row>
    <row r="16" spans="1:21" s="69" customFormat="1" ht="15" customHeight="1" x14ac:dyDescent="0.3">
      <c r="A16" s="27" t="s">
        <v>19</v>
      </c>
      <c r="B16" s="30" t="s">
        <v>20</v>
      </c>
      <c r="C16" s="30" t="s">
        <v>21</v>
      </c>
      <c r="D16" s="30" t="s">
        <v>22</v>
      </c>
      <c r="E16" s="33" t="s">
        <v>23</v>
      </c>
      <c r="F16" s="46" t="s">
        <v>24</v>
      </c>
      <c r="G16" s="47"/>
      <c r="H16" s="47"/>
      <c r="I16" s="47"/>
      <c r="J16" s="47"/>
      <c r="K16" s="48"/>
      <c r="L16" s="30" t="s">
        <v>25</v>
      </c>
      <c r="M16" s="2"/>
      <c r="N16" s="2"/>
      <c r="O16" s="2"/>
    </row>
    <row r="17" spans="1:15" s="69" customFormat="1" ht="12.5" x14ac:dyDescent="0.3">
      <c r="A17" s="28"/>
      <c r="B17" s="31"/>
      <c r="C17" s="31"/>
      <c r="D17" s="31"/>
      <c r="E17" s="34"/>
      <c r="F17" s="39" t="s">
        <v>32</v>
      </c>
      <c r="G17" s="49"/>
      <c r="H17" s="39" t="s">
        <v>33</v>
      </c>
      <c r="I17" s="40"/>
      <c r="J17" s="40"/>
      <c r="K17" s="49"/>
      <c r="L17" s="31"/>
      <c r="M17" s="2"/>
      <c r="N17" s="2"/>
      <c r="O17" s="2"/>
    </row>
    <row r="18" spans="1:15" s="69" customFormat="1" ht="108" x14ac:dyDescent="0.3">
      <c r="A18" s="28"/>
      <c r="B18" s="31"/>
      <c r="C18" s="31"/>
      <c r="D18" s="31"/>
      <c r="E18" s="34"/>
      <c r="F18" s="9" t="s">
        <v>34</v>
      </c>
      <c r="G18" s="9" t="s">
        <v>35</v>
      </c>
      <c r="H18" s="9" t="s">
        <v>36</v>
      </c>
      <c r="I18" s="9" t="s">
        <v>37</v>
      </c>
      <c r="J18" s="9" t="s">
        <v>38</v>
      </c>
      <c r="K18" s="15" t="s">
        <v>39</v>
      </c>
      <c r="L18" s="41"/>
      <c r="M18" s="2"/>
      <c r="N18" s="2"/>
      <c r="O18" s="2"/>
    </row>
    <row r="19" spans="1:15" s="69" customFormat="1" ht="29.25" customHeight="1" x14ac:dyDescent="0.3">
      <c r="A19" s="29"/>
      <c r="B19" s="32"/>
      <c r="C19" s="32"/>
      <c r="D19" s="32"/>
      <c r="E19" s="35"/>
      <c r="F19" s="8" t="s">
        <v>40</v>
      </c>
      <c r="G19" s="8" t="s">
        <v>41</v>
      </c>
      <c r="H19" s="8" t="s">
        <v>42</v>
      </c>
      <c r="I19" s="8" t="s">
        <v>43</v>
      </c>
      <c r="J19" s="8" t="s">
        <v>44</v>
      </c>
      <c r="K19" s="8" t="s">
        <v>43</v>
      </c>
      <c r="L19" s="8"/>
      <c r="M19" s="2"/>
      <c r="N19" s="2"/>
      <c r="O19" s="2"/>
    </row>
    <row r="20" spans="1:15" s="69" customFormat="1" ht="12.5" x14ac:dyDescent="0.3">
      <c r="A20" s="6" t="s">
        <v>135</v>
      </c>
      <c r="B20" s="6" t="s">
        <v>136</v>
      </c>
      <c r="C20" s="6" t="s">
        <v>137</v>
      </c>
      <c r="D20" s="18">
        <v>1653000</v>
      </c>
      <c r="E20" s="18">
        <v>1000000</v>
      </c>
      <c r="F20" s="4">
        <v>5</v>
      </c>
      <c r="G20" s="4">
        <v>10</v>
      </c>
      <c r="H20" s="4">
        <v>4</v>
      </c>
      <c r="I20" s="4">
        <v>8</v>
      </c>
      <c r="J20" s="4">
        <v>15</v>
      </c>
      <c r="K20" s="4">
        <v>8</v>
      </c>
      <c r="L20" s="16">
        <f>SUM(F20:K20)</f>
        <v>50</v>
      </c>
      <c r="M20" s="2"/>
      <c r="N20" s="2"/>
      <c r="O20" s="2"/>
    </row>
    <row r="21" spans="1:15" s="69" customFormat="1" ht="12.5" x14ac:dyDescent="0.3">
      <c r="A21" s="6" t="s">
        <v>117</v>
      </c>
      <c r="B21" s="6" t="s">
        <v>118</v>
      </c>
      <c r="C21" s="6" t="s">
        <v>119</v>
      </c>
      <c r="D21" s="18">
        <v>10994025</v>
      </c>
      <c r="E21" s="18">
        <v>1000000</v>
      </c>
      <c r="F21" s="4">
        <v>5</v>
      </c>
      <c r="G21" s="4">
        <v>10</v>
      </c>
      <c r="H21" s="4">
        <v>4</v>
      </c>
      <c r="I21" s="4">
        <v>8</v>
      </c>
      <c r="J21" s="4">
        <v>15</v>
      </c>
      <c r="K21" s="4">
        <v>8</v>
      </c>
      <c r="L21" s="16">
        <f t="shared" ref="L21:L35" si="0">SUM(F21:K21)</f>
        <v>50</v>
      </c>
      <c r="M21" s="2"/>
      <c r="N21" s="2"/>
      <c r="O21" s="2"/>
    </row>
    <row r="22" spans="1:15" s="69" customFormat="1" ht="12.5" x14ac:dyDescent="0.3">
      <c r="A22" s="6" t="s">
        <v>63</v>
      </c>
      <c r="B22" s="6" t="s">
        <v>64</v>
      </c>
      <c r="C22" s="6" t="s">
        <v>65</v>
      </c>
      <c r="D22" s="18">
        <v>4811000</v>
      </c>
      <c r="E22" s="18">
        <v>1100000</v>
      </c>
      <c r="F22" s="4">
        <v>30</v>
      </c>
      <c r="G22" s="4">
        <v>18</v>
      </c>
      <c r="H22" s="4">
        <v>5</v>
      </c>
      <c r="I22" s="4">
        <v>9</v>
      </c>
      <c r="J22" s="4">
        <v>22</v>
      </c>
      <c r="K22" s="4">
        <v>9</v>
      </c>
      <c r="L22" s="16">
        <f t="shared" si="0"/>
        <v>93</v>
      </c>
      <c r="M22" s="2"/>
      <c r="N22" s="2"/>
      <c r="O22" s="2"/>
    </row>
    <row r="23" spans="1:15" s="69" customFormat="1" ht="12.5" x14ac:dyDescent="0.3">
      <c r="A23" s="6" t="s">
        <v>90</v>
      </c>
      <c r="B23" s="6" t="s">
        <v>91</v>
      </c>
      <c r="C23" s="6" t="s">
        <v>92</v>
      </c>
      <c r="D23" s="18">
        <v>824400</v>
      </c>
      <c r="E23" s="18">
        <v>270000</v>
      </c>
      <c r="F23" s="4">
        <v>25</v>
      </c>
      <c r="G23" s="4">
        <v>20</v>
      </c>
      <c r="H23" s="4">
        <v>5</v>
      </c>
      <c r="I23" s="4">
        <v>9</v>
      </c>
      <c r="J23" s="4">
        <v>20</v>
      </c>
      <c r="K23" s="4">
        <v>9</v>
      </c>
      <c r="L23" s="16">
        <f t="shared" si="0"/>
        <v>88</v>
      </c>
      <c r="M23" s="2"/>
      <c r="N23" s="2"/>
      <c r="O23" s="2"/>
    </row>
    <row r="24" spans="1:15" s="69" customFormat="1" ht="12.5" x14ac:dyDescent="0.3">
      <c r="A24" s="6" t="s">
        <v>93</v>
      </c>
      <c r="B24" s="6" t="s">
        <v>94</v>
      </c>
      <c r="C24" s="6" t="s">
        <v>95</v>
      </c>
      <c r="D24" s="18">
        <v>950000</v>
      </c>
      <c r="E24" s="18">
        <v>200000</v>
      </c>
      <c r="F24" s="4">
        <v>28</v>
      </c>
      <c r="G24" s="4">
        <v>18</v>
      </c>
      <c r="H24" s="4">
        <v>5</v>
      </c>
      <c r="I24" s="4">
        <v>8</v>
      </c>
      <c r="J24" s="4">
        <v>20</v>
      </c>
      <c r="K24" s="4">
        <v>9</v>
      </c>
      <c r="L24" s="16">
        <f t="shared" si="0"/>
        <v>88</v>
      </c>
      <c r="M24" s="2"/>
      <c r="N24" s="2"/>
      <c r="O24" s="2"/>
    </row>
    <row r="25" spans="1:15" s="69" customFormat="1" ht="12.5" x14ac:dyDescent="0.3">
      <c r="A25" s="6" t="s">
        <v>75</v>
      </c>
      <c r="B25" s="6" t="s">
        <v>76</v>
      </c>
      <c r="C25" s="6" t="s">
        <v>77</v>
      </c>
      <c r="D25" s="18">
        <v>1745000</v>
      </c>
      <c r="E25" s="18">
        <v>500000</v>
      </c>
      <c r="F25" s="4">
        <v>25</v>
      </c>
      <c r="G25" s="4">
        <v>10</v>
      </c>
      <c r="H25" s="4">
        <v>5</v>
      </c>
      <c r="I25" s="4">
        <v>7</v>
      </c>
      <c r="J25" s="4">
        <v>20</v>
      </c>
      <c r="K25" s="4">
        <v>9</v>
      </c>
      <c r="L25" s="16">
        <f t="shared" si="0"/>
        <v>76</v>
      </c>
      <c r="M25" s="2"/>
      <c r="N25" s="2"/>
      <c r="O25" s="2"/>
    </row>
    <row r="26" spans="1:15" s="69" customFormat="1" ht="12.5" x14ac:dyDescent="0.3">
      <c r="A26" s="6" t="s">
        <v>114</v>
      </c>
      <c r="B26" s="6" t="s">
        <v>115</v>
      </c>
      <c r="C26" s="6" t="s">
        <v>116</v>
      </c>
      <c r="D26" s="18">
        <v>800000</v>
      </c>
      <c r="E26" s="18">
        <v>210000</v>
      </c>
      <c r="F26" s="4">
        <v>5</v>
      </c>
      <c r="G26" s="4">
        <v>5</v>
      </c>
      <c r="H26" s="4">
        <v>4</v>
      </c>
      <c r="I26" s="4">
        <v>9</v>
      </c>
      <c r="J26" s="4">
        <v>10</v>
      </c>
      <c r="K26" s="4">
        <v>8</v>
      </c>
      <c r="L26" s="16">
        <f t="shared" si="0"/>
        <v>41</v>
      </c>
      <c r="M26" s="2"/>
      <c r="N26" s="2"/>
      <c r="O26" s="2"/>
    </row>
    <row r="27" spans="1:15" s="69" customFormat="1" ht="12.5" x14ac:dyDescent="0.3">
      <c r="A27" s="6" t="s">
        <v>96</v>
      </c>
      <c r="B27" s="6" t="s">
        <v>97</v>
      </c>
      <c r="C27" s="6" t="s">
        <v>98</v>
      </c>
      <c r="D27" s="18">
        <v>2600000</v>
      </c>
      <c r="E27" s="18">
        <v>850000</v>
      </c>
      <c r="F27" s="4">
        <v>27</v>
      </c>
      <c r="G27" s="4">
        <v>18</v>
      </c>
      <c r="H27" s="4">
        <v>5</v>
      </c>
      <c r="I27" s="4">
        <v>9</v>
      </c>
      <c r="J27" s="4">
        <v>22</v>
      </c>
      <c r="K27" s="4">
        <v>9</v>
      </c>
      <c r="L27" s="16">
        <f t="shared" si="0"/>
        <v>90</v>
      </c>
      <c r="M27" s="2"/>
      <c r="N27" s="2"/>
      <c r="O27" s="2"/>
    </row>
    <row r="28" spans="1:15" s="69" customFormat="1" ht="12.5" x14ac:dyDescent="0.3">
      <c r="A28" s="6" t="s">
        <v>48</v>
      </c>
      <c r="B28" s="6" t="s">
        <v>49</v>
      </c>
      <c r="C28" s="6" t="s">
        <v>50</v>
      </c>
      <c r="D28" s="18">
        <v>27576000</v>
      </c>
      <c r="E28" s="18">
        <v>4100000</v>
      </c>
      <c r="F28" s="4">
        <v>30</v>
      </c>
      <c r="G28" s="4">
        <v>20</v>
      </c>
      <c r="H28" s="4">
        <v>5</v>
      </c>
      <c r="I28" s="4">
        <v>10</v>
      </c>
      <c r="J28" s="4">
        <v>20</v>
      </c>
      <c r="K28" s="4">
        <v>8</v>
      </c>
      <c r="L28" s="16">
        <f t="shared" si="0"/>
        <v>93</v>
      </c>
      <c r="M28" s="2"/>
      <c r="N28" s="2"/>
      <c r="O28" s="2"/>
    </row>
    <row r="29" spans="1:15" s="69" customFormat="1" ht="12.5" x14ac:dyDescent="0.3">
      <c r="A29" s="6" t="s">
        <v>129</v>
      </c>
      <c r="B29" s="6" t="s">
        <v>130</v>
      </c>
      <c r="C29" s="6" t="s">
        <v>131</v>
      </c>
      <c r="D29" s="18">
        <v>996000</v>
      </c>
      <c r="E29" s="18">
        <v>200000</v>
      </c>
      <c r="F29" s="4">
        <v>5</v>
      </c>
      <c r="G29" s="4">
        <v>5</v>
      </c>
      <c r="H29" s="4">
        <v>5</v>
      </c>
      <c r="I29" s="4">
        <v>4</v>
      </c>
      <c r="J29" s="4">
        <v>15</v>
      </c>
      <c r="K29" s="4">
        <v>7</v>
      </c>
      <c r="L29" s="16">
        <f t="shared" si="0"/>
        <v>41</v>
      </c>
      <c r="M29" s="2"/>
      <c r="N29" s="2"/>
      <c r="O29" s="2"/>
    </row>
    <row r="30" spans="1:15" s="69" customFormat="1" ht="12.5" x14ac:dyDescent="0.3">
      <c r="A30" s="6" t="s">
        <v>57</v>
      </c>
      <c r="B30" s="6" t="s">
        <v>58</v>
      </c>
      <c r="C30" s="6" t="s">
        <v>59</v>
      </c>
      <c r="D30" s="18">
        <v>15360000</v>
      </c>
      <c r="E30" s="18">
        <v>3000000</v>
      </c>
      <c r="F30" s="4">
        <v>29</v>
      </c>
      <c r="G30" s="4">
        <v>18</v>
      </c>
      <c r="H30" s="4">
        <v>5</v>
      </c>
      <c r="I30" s="4">
        <v>9</v>
      </c>
      <c r="J30" s="4">
        <v>20</v>
      </c>
      <c r="K30" s="4">
        <v>10</v>
      </c>
      <c r="L30" s="16">
        <f t="shared" si="0"/>
        <v>91</v>
      </c>
      <c r="M30" s="2"/>
      <c r="N30" s="2"/>
      <c r="O30" s="2"/>
    </row>
    <row r="31" spans="1:15" s="69" customFormat="1" ht="12.5" x14ac:dyDescent="0.3">
      <c r="A31" s="6" t="s">
        <v>108</v>
      </c>
      <c r="B31" s="6" t="s">
        <v>109</v>
      </c>
      <c r="C31" s="6" t="s">
        <v>110</v>
      </c>
      <c r="D31" s="18">
        <v>2690000</v>
      </c>
      <c r="E31" s="18">
        <v>1000000</v>
      </c>
      <c r="F31" s="4">
        <v>25</v>
      </c>
      <c r="G31" s="4">
        <v>10</v>
      </c>
      <c r="H31" s="4">
        <v>5</v>
      </c>
      <c r="I31" s="4">
        <v>4</v>
      </c>
      <c r="J31" s="4">
        <v>21</v>
      </c>
      <c r="K31" s="4">
        <v>7</v>
      </c>
      <c r="L31" s="16">
        <f t="shared" si="0"/>
        <v>72</v>
      </c>
      <c r="M31" s="2"/>
      <c r="N31" s="2"/>
      <c r="O31" s="2"/>
    </row>
    <row r="32" spans="1:15" s="69" customFormat="1" ht="12.5" x14ac:dyDescent="0.3">
      <c r="A32" s="6" t="s">
        <v>54</v>
      </c>
      <c r="B32" s="6" t="s">
        <v>55</v>
      </c>
      <c r="C32" s="6" t="s">
        <v>56</v>
      </c>
      <c r="D32" s="18">
        <v>30800000</v>
      </c>
      <c r="E32" s="18">
        <v>4500000</v>
      </c>
      <c r="F32" s="4">
        <v>30</v>
      </c>
      <c r="G32" s="4">
        <v>20</v>
      </c>
      <c r="H32" s="4">
        <v>5</v>
      </c>
      <c r="I32" s="4">
        <v>9</v>
      </c>
      <c r="J32" s="4">
        <v>20</v>
      </c>
      <c r="K32" s="4">
        <v>10</v>
      </c>
      <c r="L32" s="16">
        <f t="shared" si="0"/>
        <v>94</v>
      </c>
      <c r="M32" s="2"/>
      <c r="N32" s="2"/>
      <c r="O32" s="2"/>
    </row>
    <row r="33" spans="1:15" s="69" customFormat="1" ht="12.5" x14ac:dyDescent="0.3">
      <c r="A33" s="6" t="s">
        <v>102</v>
      </c>
      <c r="B33" s="6" t="s">
        <v>103</v>
      </c>
      <c r="C33" s="6" t="s">
        <v>104</v>
      </c>
      <c r="D33" s="18">
        <v>1645000</v>
      </c>
      <c r="E33" s="18">
        <v>550000</v>
      </c>
      <c r="F33" s="4">
        <v>25</v>
      </c>
      <c r="G33" s="4">
        <v>15</v>
      </c>
      <c r="H33" s="4">
        <v>5</v>
      </c>
      <c r="I33" s="4">
        <v>3</v>
      </c>
      <c r="J33" s="4">
        <v>22</v>
      </c>
      <c r="K33" s="4">
        <v>7</v>
      </c>
      <c r="L33" s="16">
        <f t="shared" si="0"/>
        <v>77</v>
      </c>
      <c r="M33" s="2"/>
      <c r="N33" s="2"/>
      <c r="O33" s="2"/>
    </row>
    <row r="34" spans="1:15" s="69" customFormat="1" ht="12.5" x14ac:dyDescent="0.3">
      <c r="A34" s="6" t="s">
        <v>69</v>
      </c>
      <c r="B34" s="7" t="s">
        <v>70</v>
      </c>
      <c r="C34" s="6" t="s">
        <v>71</v>
      </c>
      <c r="D34" s="18">
        <v>10984000</v>
      </c>
      <c r="E34" s="18">
        <v>1800000</v>
      </c>
      <c r="F34" s="4">
        <v>30</v>
      </c>
      <c r="G34" s="4">
        <v>18</v>
      </c>
      <c r="H34" s="4">
        <v>5</v>
      </c>
      <c r="I34" s="4">
        <v>10</v>
      </c>
      <c r="J34" s="4">
        <v>20</v>
      </c>
      <c r="K34" s="4">
        <v>9</v>
      </c>
      <c r="L34" s="16">
        <f t="shared" si="0"/>
        <v>92</v>
      </c>
      <c r="M34" s="2"/>
      <c r="N34" s="2"/>
      <c r="O34" s="2"/>
    </row>
    <row r="35" spans="1:15" s="69" customFormat="1" ht="12.5" x14ac:dyDescent="0.3">
      <c r="A35" s="6" t="s">
        <v>126</v>
      </c>
      <c r="B35" s="19" t="s">
        <v>127</v>
      </c>
      <c r="C35" s="6" t="s">
        <v>128</v>
      </c>
      <c r="D35" s="18">
        <v>370000</v>
      </c>
      <c r="E35" s="18">
        <v>250000</v>
      </c>
      <c r="F35" s="4">
        <v>5</v>
      </c>
      <c r="G35" s="4">
        <v>5</v>
      </c>
      <c r="H35" s="4">
        <v>3</v>
      </c>
      <c r="I35" s="4">
        <v>4</v>
      </c>
      <c r="J35" s="4">
        <v>10</v>
      </c>
      <c r="K35" s="4">
        <v>6</v>
      </c>
      <c r="L35" s="4">
        <f t="shared" si="0"/>
        <v>33</v>
      </c>
      <c r="M35" s="2"/>
      <c r="N35" s="2"/>
      <c r="O35" s="2"/>
    </row>
    <row r="36" spans="1:15" s="69" customFormat="1" ht="12.5" x14ac:dyDescent="0.3">
      <c r="A36" s="6" t="s">
        <v>132</v>
      </c>
      <c r="B36" s="6" t="s">
        <v>133</v>
      </c>
      <c r="C36" s="6" t="s">
        <v>134</v>
      </c>
      <c r="D36" s="18">
        <v>2034000</v>
      </c>
      <c r="E36" s="18">
        <v>600000</v>
      </c>
      <c r="F36" s="4">
        <v>5</v>
      </c>
      <c r="G36" s="4">
        <v>5</v>
      </c>
      <c r="H36" s="4">
        <v>4</v>
      </c>
      <c r="I36" s="4">
        <v>5</v>
      </c>
      <c r="J36" s="4">
        <v>10</v>
      </c>
      <c r="K36" s="4">
        <v>8</v>
      </c>
      <c r="L36" s="16">
        <f>SUM(F36:K36)</f>
        <v>37</v>
      </c>
      <c r="M36" s="2"/>
      <c r="N36" s="2"/>
      <c r="O36" s="2"/>
    </row>
    <row r="37" spans="1:15" s="69" customFormat="1" ht="12.5" x14ac:dyDescent="0.3">
      <c r="A37" s="6" t="s">
        <v>123</v>
      </c>
      <c r="B37" s="6" t="s">
        <v>124</v>
      </c>
      <c r="C37" s="6" t="s">
        <v>125</v>
      </c>
      <c r="D37" s="18">
        <v>1304000</v>
      </c>
      <c r="E37" s="18">
        <v>220000</v>
      </c>
      <c r="F37" s="4">
        <v>5</v>
      </c>
      <c r="G37" s="4">
        <v>5</v>
      </c>
      <c r="H37" s="4">
        <v>3</v>
      </c>
      <c r="I37" s="4">
        <v>4</v>
      </c>
      <c r="J37" s="4">
        <v>10</v>
      </c>
      <c r="K37" s="4">
        <v>8</v>
      </c>
      <c r="L37" s="16">
        <f t="shared" ref="L37:L50" si="1">SUM(F37:K37)</f>
        <v>35</v>
      </c>
      <c r="M37" s="2"/>
      <c r="N37" s="2"/>
      <c r="O37" s="2"/>
    </row>
    <row r="38" spans="1:15" s="69" customFormat="1" ht="12.5" x14ac:dyDescent="0.3">
      <c r="A38" s="6" t="s">
        <v>51</v>
      </c>
      <c r="B38" s="6" t="s">
        <v>52</v>
      </c>
      <c r="C38" s="6" t="s">
        <v>53</v>
      </c>
      <c r="D38" s="18">
        <v>25400000</v>
      </c>
      <c r="E38" s="18">
        <v>4500000</v>
      </c>
      <c r="F38" s="4">
        <v>28</v>
      </c>
      <c r="G38" s="4">
        <v>18</v>
      </c>
      <c r="H38" s="4">
        <v>5</v>
      </c>
      <c r="I38" s="4">
        <v>10</v>
      </c>
      <c r="J38" s="4">
        <v>25</v>
      </c>
      <c r="K38" s="4">
        <v>9</v>
      </c>
      <c r="L38" s="16">
        <f t="shared" si="1"/>
        <v>95</v>
      </c>
      <c r="M38" s="2"/>
      <c r="N38" s="2"/>
      <c r="O38" s="2"/>
    </row>
    <row r="39" spans="1:15" s="69" customFormat="1" ht="12.5" x14ac:dyDescent="0.3">
      <c r="A39" s="6" t="s">
        <v>87</v>
      </c>
      <c r="B39" s="6" t="s">
        <v>88</v>
      </c>
      <c r="C39" s="6" t="s">
        <v>89</v>
      </c>
      <c r="D39" s="18">
        <v>3485000</v>
      </c>
      <c r="E39" s="18">
        <v>700000</v>
      </c>
      <c r="F39" s="4">
        <v>25</v>
      </c>
      <c r="G39" s="4">
        <v>15</v>
      </c>
      <c r="H39" s="4">
        <v>5</v>
      </c>
      <c r="I39" s="4">
        <v>8</v>
      </c>
      <c r="J39" s="4">
        <v>20</v>
      </c>
      <c r="K39" s="4">
        <v>10</v>
      </c>
      <c r="L39" s="16">
        <f t="shared" si="1"/>
        <v>83</v>
      </c>
      <c r="M39" s="2"/>
      <c r="N39" s="2"/>
      <c r="O39" s="2"/>
    </row>
    <row r="40" spans="1:15" s="69" customFormat="1" ht="12.5" x14ac:dyDescent="0.3">
      <c r="A40" s="6" t="s">
        <v>99</v>
      </c>
      <c r="B40" s="6" t="s">
        <v>100</v>
      </c>
      <c r="C40" s="6" t="s">
        <v>101</v>
      </c>
      <c r="D40" s="18">
        <v>5400000</v>
      </c>
      <c r="E40" s="18">
        <v>400000</v>
      </c>
      <c r="F40" s="4">
        <v>25</v>
      </c>
      <c r="G40" s="4">
        <v>20</v>
      </c>
      <c r="H40" s="4">
        <v>5</v>
      </c>
      <c r="I40" s="4">
        <v>8</v>
      </c>
      <c r="J40" s="4">
        <v>22</v>
      </c>
      <c r="K40" s="4">
        <v>7</v>
      </c>
      <c r="L40" s="16">
        <f t="shared" si="1"/>
        <v>87</v>
      </c>
      <c r="M40" s="2"/>
      <c r="N40" s="2"/>
      <c r="O40" s="2"/>
    </row>
    <row r="41" spans="1:15" s="69" customFormat="1" ht="12.5" x14ac:dyDescent="0.3">
      <c r="A41" s="6" t="s">
        <v>105</v>
      </c>
      <c r="B41" s="6" t="s">
        <v>106</v>
      </c>
      <c r="C41" s="6" t="s">
        <v>107</v>
      </c>
      <c r="D41" s="18">
        <v>2130000</v>
      </c>
      <c r="E41" s="18">
        <v>520000</v>
      </c>
      <c r="F41" s="4">
        <v>20</v>
      </c>
      <c r="G41" s="4">
        <v>12</v>
      </c>
      <c r="H41" s="4">
        <v>4</v>
      </c>
      <c r="I41" s="4">
        <v>7</v>
      </c>
      <c r="J41" s="4">
        <v>20</v>
      </c>
      <c r="K41" s="4">
        <v>8</v>
      </c>
      <c r="L41" s="16">
        <f t="shared" si="1"/>
        <v>71</v>
      </c>
      <c r="M41" s="2"/>
      <c r="N41" s="2"/>
      <c r="O41" s="2"/>
    </row>
    <row r="42" spans="1:15" s="69" customFormat="1" ht="12.5" x14ac:dyDescent="0.3">
      <c r="A42" s="6" t="s">
        <v>66</v>
      </c>
      <c r="B42" s="6" t="s">
        <v>67</v>
      </c>
      <c r="C42" s="6" t="s">
        <v>68</v>
      </c>
      <c r="D42" s="18">
        <v>4930000</v>
      </c>
      <c r="E42" s="18">
        <v>2000000</v>
      </c>
      <c r="F42" s="4">
        <v>30</v>
      </c>
      <c r="G42" s="4">
        <v>18</v>
      </c>
      <c r="H42" s="4">
        <v>5</v>
      </c>
      <c r="I42" s="4">
        <v>9</v>
      </c>
      <c r="J42" s="4">
        <v>20</v>
      </c>
      <c r="K42" s="4">
        <v>9</v>
      </c>
      <c r="L42" s="16">
        <f t="shared" si="1"/>
        <v>91</v>
      </c>
      <c r="M42" s="2"/>
      <c r="N42" s="2"/>
      <c r="O42" s="2"/>
    </row>
    <row r="43" spans="1:15" s="69" customFormat="1" ht="12.5" x14ac:dyDescent="0.3">
      <c r="A43" s="6" t="s">
        <v>45</v>
      </c>
      <c r="B43" s="6" t="s">
        <v>46</v>
      </c>
      <c r="C43" s="6" t="s">
        <v>47</v>
      </c>
      <c r="D43" s="18">
        <v>37752000</v>
      </c>
      <c r="E43" s="18">
        <v>8500000</v>
      </c>
      <c r="F43" s="4">
        <v>30</v>
      </c>
      <c r="G43" s="4">
        <v>20</v>
      </c>
      <c r="H43" s="4">
        <v>5</v>
      </c>
      <c r="I43" s="4">
        <v>10</v>
      </c>
      <c r="J43" s="4">
        <v>25</v>
      </c>
      <c r="K43" s="4">
        <v>10</v>
      </c>
      <c r="L43" s="16">
        <f t="shared" si="1"/>
        <v>100</v>
      </c>
      <c r="M43" s="2"/>
      <c r="N43" s="2"/>
      <c r="O43" s="2"/>
    </row>
    <row r="44" spans="1:15" s="69" customFormat="1" ht="12.5" x14ac:dyDescent="0.3">
      <c r="A44" s="6" t="s">
        <v>78</v>
      </c>
      <c r="B44" s="6" t="s">
        <v>79</v>
      </c>
      <c r="C44" s="6" t="s">
        <v>80</v>
      </c>
      <c r="D44" s="18">
        <v>4767500</v>
      </c>
      <c r="E44" s="18">
        <v>1400000</v>
      </c>
      <c r="F44" s="4">
        <v>30</v>
      </c>
      <c r="G44" s="4">
        <v>19</v>
      </c>
      <c r="H44" s="4">
        <v>5</v>
      </c>
      <c r="I44" s="4">
        <v>9</v>
      </c>
      <c r="J44" s="4">
        <v>22</v>
      </c>
      <c r="K44" s="4">
        <v>9</v>
      </c>
      <c r="L44" s="16">
        <f t="shared" si="1"/>
        <v>94</v>
      </c>
      <c r="M44" s="2"/>
      <c r="N44" s="2"/>
      <c r="O44" s="2"/>
    </row>
    <row r="45" spans="1:15" s="69" customFormat="1" ht="12.5" x14ac:dyDescent="0.3">
      <c r="A45" s="6" t="s">
        <v>84</v>
      </c>
      <c r="B45" s="6" t="s">
        <v>85</v>
      </c>
      <c r="C45" s="6" t="s">
        <v>86</v>
      </c>
      <c r="D45" s="18">
        <v>3700000</v>
      </c>
      <c r="E45" s="18">
        <v>600000</v>
      </c>
      <c r="F45" s="4">
        <v>28</v>
      </c>
      <c r="G45" s="4">
        <v>17</v>
      </c>
      <c r="H45" s="4">
        <v>5</v>
      </c>
      <c r="I45" s="4">
        <v>9</v>
      </c>
      <c r="J45" s="4">
        <v>20</v>
      </c>
      <c r="K45" s="4">
        <v>9</v>
      </c>
      <c r="L45" s="16">
        <f t="shared" si="1"/>
        <v>88</v>
      </c>
      <c r="M45" s="2"/>
      <c r="N45" s="2"/>
      <c r="O45" s="2"/>
    </row>
    <row r="46" spans="1:15" s="69" customFormat="1" ht="12.5" x14ac:dyDescent="0.3">
      <c r="A46" s="6" t="s">
        <v>120</v>
      </c>
      <c r="B46" s="6" t="s">
        <v>121</v>
      </c>
      <c r="C46" s="6" t="s">
        <v>122</v>
      </c>
      <c r="D46" s="18">
        <v>4078700</v>
      </c>
      <c r="E46" s="18">
        <v>850000</v>
      </c>
      <c r="F46" s="4">
        <v>10</v>
      </c>
      <c r="G46" s="4">
        <v>10</v>
      </c>
      <c r="H46" s="4">
        <v>1</v>
      </c>
      <c r="I46" s="4">
        <v>5</v>
      </c>
      <c r="J46" s="4">
        <v>12</v>
      </c>
      <c r="K46" s="4">
        <v>9</v>
      </c>
      <c r="L46" s="16">
        <f t="shared" si="1"/>
        <v>47</v>
      </c>
      <c r="M46" s="2"/>
      <c r="N46" s="2"/>
      <c r="O46" s="2"/>
    </row>
    <row r="47" spans="1:15" s="69" customFormat="1" ht="12.5" x14ac:dyDescent="0.3">
      <c r="A47" s="6" t="s">
        <v>111</v>
      </c>
      <c r="B47" s="6" t="s">
        <v>112</v>
      </c>
      <c r="C47" s="6" t="s">
        <v>113</v>
      </c>
      <c r="D47" s="18">
        <v>677450</v>
      </c>
      <c r="E47" s="18">
        <v>130000</v>
      </c>
      <c r="F47" s="4">
        <v>25</v>
      </c>
      <c r="G47" s="4">
        <v>15</v>
      </c>
      <c r="H47" s="4">
        <v>2</v>
      </c>
      <c r="I47" s="4">
        <v>8</v>
      </c>
      <c r="J47" s="4">
        <v>18</v>
      </c>
      <c r="K47" s="4">
        <v>9</v>
      </c>
      <c r="L47" s="16">
        <f t="shared" si="1"/>
        <v>77</v>
      </c>
      <c r="M47" s="2"/>
      <c r="N47" s="2"/>
      <c r="O47" s="2"/>
    </row>
    <row r="48" spans="1:15" s="69" customFormat="1" ht="12.5" x14ac:dyDescent="0.3">
      <c r="A48" s="6" t="s">
        <v>60</v>
      </c>
      <c r="B48" s="6" t="s">
        <v>61</v>
      </c>
      <c r="C48" s="6" t="s">
        <v>62</v>
      </c>
      <c r="D48" s="18">
        <v>66303000</v>
      </c>
      <c r="E48" s="18">
        <v>3000000</v>
      </c>
      <c r="F48" s="4">
        <v>28</v>
      </c>
      <c r="G48" s="4">
        <v>20</v>
      </c>
      <c r="H48" s="4">
        <v>5</v>
      </c>
      <c r="I48" s="4">
        <v>9</v>
      </c>
      <c r="J48" s="4">
        <v>22</v>
      </c>
      <c r="K48" s="4">
        <v>8</v>
      </c>
      <c r="L48" s="16">
        <f t="shared" si="1"/>
        <v>92</v>
      </c>
      <c r="M48" s="2"/>
      <c r="N48" s="2"/>
      <c r="O48" s="2"/>
    </row>
    <row r="49" spans="1:15" s="69" customFormat="1" ht="12.5" x14ac:dyDescent="0.3">
      <c r="A49" s="6" t="s">
        <v>72</v>
      </c>
      <c r="B49" s="6" t="s">
        <v>73</v>
      </c>
      <c r="C49" s="6" t="s">
        <v>74</v>
      </c>
      <c r="D49" s="18">
        <v>2926000</v>
      </c>
      <c r="E49" s="18">
        <v>600000</v>
      </c>
      <c r="F49" s="4">
        <v>25</v>
      </c>
      <c r="G49" s="4">
        <v>15</v>
      </c>
      <c r="H49" s="4">
        <v>4</v>
      </c>
      <c r="I49" s="4">
        <v>9</v>
      </c>
      <c r="J49" s="4">
        <v>21</v>
      </c>
      <c r="K49" s="4">
        <v>9</v>
      </c>
      <c r="L49" s="16">
        <f t="shared" si="1"/>
        <v>83</v>
      </c>
      <c r="M49" s="2"/>
      <c r="N49" s="2"/>
      <c r="O49" s="2"/>
    </row>
    <row r="50" spans="1:15" s="69" customFormat="1" ht="12.5" x14ac:dyDescent="0.3">
      <c r="A50" s="6" t="s">
        <v>81</v>
      </c>
      <c r="B50" s="7" t="s">
        <v>82</v>
      </c>
      <c r="C50" s="6" t="s">
        <v>83</v>
      </c>
      <c r="D50" s="18">
        <v>12425000</v>
      </c>
      <c r="E50" s="18">
        <v>1700000</v>
      </c>
      <c r="F50" s="4">
        <v>25</v>
      </c>
      <c r="G50" s="4">
        <v>15</v>
      </c>
      <c r="H50" s="4">
        <v>5</v>
      </c>
      <c r="I50" s="4">
        <v>7</v>
      </c>
      <c r="J50" s="4">
        <v>18</v>
      </c>
      <c r="K50" s="4">
        <v>9</v>
      </c>
      <c r="L50" s="16">
        <f t="shared" si="1"/>
        <v>79</v>
      </c>
      <c r="M50" s="2"/>
      <c r="N50" s="2"/>
      <c r="O50" s="2"/>
    </row>
    <row r="51" spans="1:15" s="69" customFormat="1" ht="12.5" x14ac:dyDescent="0.3"/>
    <row r="52" spans="1:15" s="69" customFormat="1" ht="12.5" x14ac:dyDescent="0.3"/>
    <row r="53" spans="1:15" s="69" customFormat="1" ht="12.5" x14ac:dyDescent="0.3"/>
    <row r="54" spans="1:15" s="69" customFormat="1" ht="12.5" x14ac:dyDescent="0.3"/>
  </sheetData>
  <mergeCells count="19">
    <mergeCell ref="L16:L18"/>
    <mergeCell ref="F17:G17"/>
    <mergeCell ref="H17:K17"/>
    <mergeCell ref="D10:N10"/>
    <mergeCell ref="D11:N11"/>
    <mergeCell ref="D12:N12"/>
    <mergeCell ref="D13:N13"/>
    <mergeCell ref="F16:K16"/>
    <mergeCell ref="A16:A19"/>
    <mergeCell ref="B16:B19"/>
    <mergeCell ref="C16:C19"/>
    <mergeCell ref="D16:D19"/>
    <mergeCell ref="E16:E19"/>
    <mergeCell ref="D9:N9"/>
    <mergeCell ref="D3:N3"/>
    <mergeCell ref="D4:N4"/>
    <mergeCell ref="D5:N5"/>
    <mergeCell ref="A7:C7"/>
    <mergeCell ref="D8:N8"/>
  </mergeCells>
  <dataValidations count="6">
    <dataValidation type="decimal" operator="lessThanOrEqual" allowBlank="1" showInputMessage="1" showErrorMessage="1" error="max. 10" sqref="K20:K50" xr:uid="{53D6257C-A8DB-4CC0-88B5-75CBCFCE6EFE}">
      <formula1>10</formula1>
    </dataValidation>
    <dataValidation type="decimal" operator="lessThanOrEqual" allowBlank="1" showInputMessage="1" showErrorMessage="1" error="max. 5" sqref="I20:I50" xr:uid="{D8A56552-E8E0-4D8A-ABEA-79AD26B7B823}">
      <formula1>10</formula1>
    </dataValidation>
    <dataValidation type="decimal" operator="lessThanOrEqual" allowBlank="1" showInputMessage="1" showErrorMessage="1" error="max. 40" sqref="F1:F1048576" xr:uid="{DD305036-65C9-4056-B59F-B17B18E2AEA0}">
      <formula1>30</formula1>
    </dataValidation>
    <dataValidation type="decimal" operator="lessThanOrEqual" allowBlank="1" showInputMessage="1" showErrorMessage="1" error="max. 15" sqref="G1:G1048576" xr:uid="{EB9B9F46-452D-46E0-9472-DD6CD6C52927}">
      <formula1>20</formula1>
    </dataValidation>
    <dataValidation type="decimal" operator="lessThanOrEqual" allowBlank="1" showInputMessage="1" showErrorMessage="1" error="max. 15" sqref="H1:H1048576" xr:uid="{29887E2E-ABFF-47A6-AF7C-973EA568D343}">
      <formula1>5</formula1>
    </dataValidation>
    <dataValidation type="decimal" operator="lessThanOrEqual" allowBlank="1" showInputMessage="1" showErrorMessage="1" error="max. 10" sqref="J1:J1048576" xr:uid="{3600E6DA-5F50-4661-9BD8-C6D1CE9C754A}">
      <formula1>25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42bc68e80b27715d269768b6bd60254a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4189ca91ee4b7aec616ba33bb371fd8b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d1ed75-4b1a-45aa-85d1-65d48fe2931c">
      <Terms xmlns="http://schemas.microsoft.com/office/infopath/2007/PartnerControls"/>
    </lcf76f155ced4ddcb4097134ff3c332f>
    <TaxCatchAll xmlns="0b3a04af-ca41-4258-a70a-afb1da0fb2b2" xsi:nil="true"/>
  </documentManagement>
</p:properties>
</file>

<file path=customXml/itemProps1.xml><?xml version="1.0" encoding="utf-8"?>
<ds:datastoreItem xmlns:ds="http://schemas.openxmlformats.org/officeDocument/2006/customXml" ds:itemID="{89D6F6A1-2ED1-4EAC-9599-A4CEF262B2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d1ed75-4b1a-45aa-85d1-65d48fe2931c"/>
    <ds:schemaRef ds:uri="0b3a04af-ca41-4258-a70a-afb1da0fb2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A06FF5-C29F-4CBB-9AC7-A5CE024C1C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1444CA-B379-4849-A5AB-C7B9CA40C5C7}">
  <ds:schemaRefs>
    <ds:schemaRef ds:uri="http://schemas.microsoft.com/office/2006/metadata/properties"/>
    <ds:schemaRef ds:uri="http://schemas.microsoft.com/office/infopath/2007/PartnerControls"/>
    <ds:schemaRef ds:uri="2fd1ed75-4b1a-45aa-85d1-65d48fe2931c"/>
    <ds:schemaRef ds:uri="0b3a04af-ca41-4258-a70a-afb1da0fb2b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</vt:i4>
      </vt:variant>
    </vt:vector>
  </HeadingPairs>
  <TitlesOfParts>
    <vt:vector size="7" baseType="lpstr">
      <vt:lpstr>Film. festivaly a přehlídky </vt:lpstr>
      <vt:lpstr>DKr</vt:lpstr>
      <vt:lpstr>DKu</vt:lpstr>
      <vt:lpstr>MP</vt:lpstr>
      <vt:lpstr>MŠ</vt:lpstr>
      <vt:lpstr>ZK</vt:lpstr>
      <vt:lpstr>'Film. festivaly a přehlídky 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Kateřina Vojkůvková</dc:creator>
  <cp:keywords/>
  <dc:description/>
  <cp:lastModifiedBy>Tereza Tylová</cp:lastModifiedBy>
  <cp:revision/>
  <dcterms:created xsi:type="dcterms:W3CDTF">2013-12-06T22:03:05Z</dcterms:created>
  <dcterms:modified xsi:type="dcterms:W3CDTF">2026-01-27T18:08:14Z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  <property fmtid="{D5CDD505-2E9C-101B-9397-08002B2CF9AE}" pid="3" name="MediaServiceImageTags">
    <vt:lpwstr/>
  </property>
</Properties>
</file>